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 activeTab="7"/>
  </bookViews>
  <sheets>
    <sheet name="anexa 1" sheetId="1" r:id="rId1"/>
    <sheet name="anexa 2" sheetId="21" r:id="rId2"/>
    <sheet name="anexa 3 " sheetId="15" r:id="rId3"/>
    <sheet name="anexa 4" sheetId="4" r:id="rId4"/>
    <sheet name="anexa 5" sheetId="12" r:id="rId5"/>
    <sheet name="anexa 6" sheetId="11" r:id="rId6"/>
    <sheet name="anexa 7" sheetId="5" r:id="rId7"/>
    <sheet name="anexa 8" sheetId="14" r:id="rId8"/>
  </sheets>
  <calcPr calcId="125725"/>
</workbook>
</file>

<file path=xl/calcChain.xml><?xml version="1.0" encoding="utf-8"?>
<calcChain xmlns="http://schemas.openxmlformats.org/spreadsheetml/2006/main">
  <c r="C16" i="1"/>
  <c r="C14"/>
  <c r="E26" i="12" l="1"/>
  <c r="E15"/>
  <c r="E23"/>
  <c r="C18" i="1"/>
  <c r="C17"/>
  <c r="C55" i="21" l="1"/>
  <c r="C53"/>
  <c r="C51"/>
  <c r="C48"/>
  <c r="C45"/>
  <c r="C43"/>
  <c r="C41"/>
  <c r="C39"/>
  <c r="C37"/>
  <c r="C35"/>
  <c r="C26"/>
  <c r="C24"/>
  <c r="C20"/>
  <c r="C16"/>
  <c r="C11"/>
  <c r="C10"/>
  <c r="C42" i="15" l="1"/>
  <c r="C41" l="1"/>
  <c r="C39" s="1"/>
  <c r="C38" s="1"/>
  <c r="C76" l="1"/>
  <c r="C75" s="1"/>
  <c r="C73" l="1"/>
  <c r="C72" s="1"/>
  <c r="C26"/>
  <c r="C25" s="1"/>
  <c r="C23" s="1"/>
  <c r="C22" s="1"/>
  <c r="C19"/>
  <c r="C17"/>
  <c r="C15"/>
  <c r="C68"/>
  <c r="C67" s="1"/>
  <c r="C65" s="1"/>
  <c r="C64" s="1"/>
  <c r="C60"/>
  <c r="C57"/>
  <c r="C49"/>
  <c r="C48" s="1"/>
  <c r="C46" s="1"/>
  <c r="C45" s="1"/>
  <c r="C35"/>
  <c r="C33"/>
  <c r="C56" l="1"/>
  <c r="C54" s="1"/>
  <c r="C53" s="1"/>
  <c r="C32"/>
  <c r="C30" s="1"/>
  <c r="C29" s="1"/>
  <c r="C14"/>
  <c r="C12" l="1"/>
  <c r="C11" s="1"/>
  <c r="C7"/>
  <c r="C24" i="5"/>
</calcChain>
</file>

<file path=xl/sharedStrings.xml><?xml version="1.0" encoding="utf-8"?>
<sst xmlns="http://schemas.openxmlformats.org/spreadsheetml/2006/main" count="336" uniqueCount="247">
  <si>
    <t xml:space="preserve">Denumirea </t>
  </si>
  <si>
    <t>Cod</t>
  </si>
  <si>
    <t xml:space="preserve">Cod                                     Eco
</t>
  </si>
  <si>
    <t>Suma,            mii lei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</si>
  <si>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</si>
  <si>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</si>
  <si>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</si>
  <si>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</si>
  <si>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</si>
  <si>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</si>
  <si>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</si>
  <si>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</si>
  <si>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</si>
  <si>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Suma, mii lei</t>
  </si>
  <si>
    <t>Cheltuieli, total</t>
  </si>
  <si>
    <t>Denumirea</t>
  </si>
  <si>
    <t>Cod                        Org1/Org2</t>
  </si>
  <si>
    <t>Efectivul de         personal, unităţi</t>
  </si>
  <si>
    <t>Total</t>
  </si>
  <si>
    <t>Grădiniţa  de copii nr.1  "Foişorul" Orhei</t>
  </si>
  <si>
    <t>Grădiniţa  de copii nr.2 "Albinuţa" Orhei</t>
  </si>
  <si>
    <t>Grădiniţa  de copii nr.4 "Clopoţelul" Orhei</t>
  </si>
  <si>
    <t>Grădiniţa  de copii nr.5 "Ghiocel" Orhei</t>
  </si>
  <si>
    <t>Grădiniţa  de copii nr.6 "Steluţa" Orhei</t>
  </si>
  <si>
    <t>Grădiniţa  de copii nr.8 "Vîntuleţ" Orhei</t>
  </si>
  <si>
    <t>Grădiniţa  de copii nr.12 "Curcubeu" Orhei</t>
  </si>
  <si>
    <t>08414</t>
  </si>
  <si>
    <t>08415</t>
  </si>
  <si>
    <t>08416</t>
  </si>
  <si>
    <t>08417</t>
  </si>
  <si>
    <t>08418</t>
  </si>
  <si>
    <t>08419</t>
  </si>
  <si>
    <t>08420</t>
  </si>
  <si>
    <t>Şcoala de arte plastice pentru copii Orhei</t>
  </si>
  <si>
    <t>Şcoala de muzică pentru copii Orhei</t>
  </si>
  <si>
    <t>Muzeul de istorie şi etnografie Orhei</t>
  </si>
  <si>
    <t>Aparatul primarului Orhei</t>
  </si>
  <si>
    <t>Staţia de salvare pe apă</t>
  </si>
  <si>
    <t>08431</t>
  </si>
  <si>
    <t>08432</t>
  </si>
  <si>
    <t>08449</t>
  </si>
  <si>
    <t>10933</t>
  </si>
  <si>
    <t>12674</t>
  </si>
  <si>
    <t>Indicatorii</t>
  </si>
  <si>
    <t>Împrumuturi contractate</t>
  </si>
  <si>
    <t>Garanţii acordate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</si>
  <si>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</si>
  <si>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</si>
  <si>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</si>
  <si>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</si>
  <si>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</si>
  <si>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</si>
  <si>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</si>
  <si>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</si>
  <si>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</si>
  <si>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</si>
  <si>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</si>
  <si>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</si>
  <si>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</si>
  <si>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</si>
  <si>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</si>
  <si>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</si>
  <si>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</si>
  <si>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</si>
  <si>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</si>
  <si>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</si>
  <si>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</si>
  <si>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</si>
  <si>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</si>
  <si>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</si>
  <si>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</si>
  <si>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</si>
  <si>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</si>
  <si>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</si>
  <si>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</si>
  <si>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ANEXA nr. 3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</si>
  <si>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</si>
  <si>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</si>
  <si>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</si>
  <si>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</si>
  <si>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</si>
  <si>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</si>
  <si>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</si>
  <si>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Protecția civilă și apărarea împotriva incendiilor</t>
  </si>
  <si>
    <t xml:space="preserve">            Plafonul datoriei bugetului orăşenesc </t>
  </si>
  <si>
    <t xml:space="preserve">Sinteza veniturililor colectate de către instituţiile bugetare finanţate din </t>
  </si>
  <si>
    <r>
      <t xml:space="preserve">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>(mii lei</t>
    </r>
    <r>
      <rPr>
        <b/>
        <sz val="14"/>
        <color theme="1"/>
        <rFont val="Times New Roman"/>
        <family val="1"/>
        <charset val="204"/>
      </rPr>
      <t>)</t>
    </r>
  </si>
  <si>
    <t>Nr. d/o</t>
  </si>
  <si>
    <t>Denumirea instituţiei</t>
  </si>
  <si>
    <t>Grupa funcţiei</t>
  </si>
  <si>
    <t>Suma preconizată spre încasare pe subcomponente de surse:</t>
  </si>
  <si>
    <t>Resurse fonduri speciale (296)</t>
  </si>
  <si>
    <t>Resurse atrase de instituţii (297)</t>
  </si>
  <si>
    <t>Resurse atrase pentru  proiecte    finanţate din surse externe (298)</t>
  </si>
  <si>
    <t>0111</t>
  </si>
  <si>
    <t>0911</t>
  </si>
  <si>
    <t>0950</t>
  </si>
  <si>
    <t>1703</t>
  </si>
  <si>
    <t>Datoria internă a autorităţilor publice locale</t>
  </si>
  <si>
    <t>ANEXA nr. 1</t>
  </si>
  <si>
    <t>ANEXA nr. 8</t>
  </si>
  <si>
    <t>-</t>
  </si>
  <si>
    <t xml:space="preserve"> </t>
  </si>
  <si>
    <t>Sold de mijloace băneşti la începutul perioadei</t>
  </si>
  <si>
    <t>mii.lei</t>
  </si>
  <si>
    <t xml:space="preserve">                                                                                                                                </t>
  </si>
  <si>
    <t>ANEXA nr. 7</t>
  </si>
  <si>
    <t>ANEXA nr. 6</t>
  </si>
  <si>
    <t>Anexa nr. 5</t>
  </si>
  <si>
    <t>Codul Eco (K6)</t>
  </si>
  <si>
    <t>Instituţia, denumirea serviciilor</t>
  </si>
  <si>
    <t>Costul serviciilor (lei)</t>
  </si>
  <si>
    <t>Cuantumul minim al chiriei se determină conform formulei aprobate în legile bugetare anuale, cu aplicarea tarifului de bază indicat mai sus</t>
  </si>
  <si>
    <t xml:space="preserve">Încasările pentru serviciile comunale prestate de instituţiile publice </t>
  </si>
  <si>
    <t>după fact</t>
  </si>
  <si>
    <t>Grădiniţele finanţate din bugetul local:</t>
  </si>
  <si>
    <t xml:space="preserve">Conform ordinelor Ministerului Educaţiei </t>
  </si>
  <si>
    <t>Anexa nr. 4</t>
  </si>
  <si>
    <t>Alte compartimente</t>
  </si>
  <si>
    <t>Şcoala de Muzică                     Compartimentul pian</t>
  </si>
  <si>
    <t>Şcoala de Artă Plastică                        Arte plastice</t>
  </si>
  <si>
    <t xml:space="preserve">Exercitarea guvernării   </t>
  </si>
  <si>
    <t>Plata</t>
  </si>
  <si>
    <t xml:space="preserve">aleşilor locali pentru participarea la fiecare şedinţă ordinară şi extraordinară </t>
  </si>
  <si>
    <t xml:space="preserve">Şedinţă ordinară </t>
  </si>
  <si>
    <t xml:space="preserve">Şedinţă extraordinară </t>
  </si>
  <si>
    <t>Plata pentru o şedinţă (lei)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</si>
  <si>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</si>
  <si>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</si>
  <si>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</si>
  <si>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</si>
  <si>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</si>
  <si>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</si>
  <si>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</si>
  <si>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</si>
  <si>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</si>
  <si>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</si>
  <si>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</si>
  <si>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</si>
  <si>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</si>
  <si>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</si>
  <si>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</si>
  <si>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</si>
  <si>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</si>
  <si>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</si>
  <si>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</si>
  <si>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</si>
  <si>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</si>
  <si>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</si>
  <si>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</si>
  <si>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</si>
  <si>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</si>
  <si>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</si>
  <si>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</si>
  <si>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</si>
  <si>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</si>
  <si>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</si>
  <si>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</si>
  <si>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</si>
  <si>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</si>
  <si>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</si>
  <si>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</si>
  <si>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</si>
  <si>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</si>
  <si>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</si>
  <si>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</si>
  <si>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</si>
  <si>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</si>
  <si>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</si>
  <si>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</si>
  <si>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</si>
  <si>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</si>
  <si>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</si>
  <si>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</si>
  <si>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</si>
  <si>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</si>
  <si>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</si>
  <si>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</si>
  <si>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</si>
  <si>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</si>
  <si>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</si>
  <si>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</si>
  <si>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 xml:space="preserve">Alte venituri </t>
  </si>
  <si>
    <t>Alte venituri încasate în bugetul local de nivelul I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</si>
  <si>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</si>
  <si>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</si>
  <si>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</si>
  <si>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>Granturi capitale primite de la guvernele altor state</t>
  </si>
  <si>
    <t>Granturi capitale primite de la guvernele altor state pentru proiecte finanțate din surse externe pentru bugetul local de nivelul I</t>
  </si>
  <si>
    <t>Protecţie socială în cazuri excepţionale</t>
  </si>
  <si>
    <t xml:space="preserve">                                                                                                               La decizia Consiliului municipal Orhei </t>
  </si>
  <si>
    <t>Sold la 31.12.2018</t>
  </si>
  <si>
    <t xml:space="preserve">    Compartimentul Chitară</t>
  </si>
  <si>
    <t>Tariful de bază pentru chiria anuală a unui metru pătrat de spaţiu acordat de instituţiile publice: amplasate în municipiul Orhei</t>
  </si>
  <si>
    <t>05</t>
  </si>
  <si>
    <t>Protecţia mediului</t>
  </si>
  <si>
    <t>Supravegherea și îngrijirea animalelor fără stăpîn</t>
  </si>
  <si>
    <t>7010</t>
  </si>
  <si>
    <t>70</t>
  </si>
  <si>
    <t xml:space="preserve"> Resursele şi cheltuielile bugetului municipal conform clasificației funcționale și pe programe</t>
  </si>
  <si>
    <t xml:space="preserve"> Indicatorii generali şi sursele de finanţare ale bugetului municipal Orhei </t>
  </si>
  <si>
    <t>şi plafonul garanţiilor acordate de Consiliul municipal Orhei</t>
  </si>
  <si>
    <t xml:space="preserve"> Efectivul-limită a unităţilor de personal pe                                                                  autorităţile/instituţiile finanţate din bugetul municipiului Orhei </t>
  </si>
  <si>
    <t>a Consiliului municipal Orhei</t>
  </si>
  <si>
    <t>Secretar al Consiliului municipal Orhei                            Ala BURACOVCHI</t>
  </si>
  <si>
    <t>Cod eco (k6)</t>
  </si>
  <si>
    <t>Impozit pe venitul persoanelor fizice ce desfășoară activități independente în domeniul comerțului</t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</si>
  <si>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</si>
  <si>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</si>
  <si>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>Transferuri curente primite cu destinație specială între bugetul de stat și bugetele locale de nivelul I pentru infrastructura drumurilor</t>
  </si>
  <si>
    <t>Sinteza veniturilor bugetului municipiului Orhei</t>
  </si>
  <si>
    <t>ANEXA nr. 2</t>
  </si>
  <si>
    <t>Transferuri curente primite cu destinaţie speciala  între bugetul de stat şi bugetele locale de nivelul I pentru asigurarea și asistența socială</t>
  </si>
  <si>
    <t xml:space="preserve">        Contabilul şef                                            Anastasia Ţurcan</t>
  </si>
  <si>
    <t>Executori:</t>
  </si>
  <si>
    <t>O.Zgureanu</t>
  </si>
  <si>
    <t>E.Cireş</t>
  </si>
  <si>
    <t>Executor:</t>
  </si>
  <si>
    <t>Executor: O.Zgureanu</t>
  </si>
  <si>
    <t>Executor:  O.Zgureanu</t>
  </si>
  <si>
    <t>conform Anexei nr. 7 al Legei bugetului de stat pentru anul de gestiune.</t>
  </si>
  <si>
    <t>Plata pentru notificare privind iniţierea activităţii de comerţ</t>
  </si>
  <si>
    <t>100 leu/unitatea</t>
  </si>
  <si>
    <t>Protecție și salvare pe apă</t>
  </si>
  <si>
    <t>3703</t>
  </si>
  <si>
    <t>Impozite pe proprietate cu caracter ocazional</t>
  </si>
  <si>
    <t>Impozit privat încasat în bugetul local de nivelul I</t>
  </si>
  <si>
    <t>Granturi curente primite de la guvernele altor state</t>
  </si>
  <si>
    <t>Granturi curente primite de la guvernele altor state pentru proiecte finanţate din surse externe pentru bugetul local de nivelul I</t>
  </si>
  <si>
    <t>Mijloace încasate în bugetul local de nivelul I în legătură cu excluderea terenurilor din circuitul agricol</t>
  </si>
  <si>
    <t>Alte transferuri curente primite cu destinație generală între bugetul de stat și bugetele locale de nivelul I</t>
  </si>
  <si>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2019</t>
    </r>
  </si>
  <si>
    <t>T.Santoni</t>
  </si>
  <si>
    <t>pentru anul 2019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</si>
  <si>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2018</t>
    </r>
  </si>
  <si>
    <t>Suma lei / lunar  conform deciziei CM Orhei  nr.   8.2    din   03.10.2018</t>
  </si>
  <si>
    <t>275 lei</t>
  </si>
  <si>
    <t>290 lei</t>
  </si>
  <si>
    <t>260 lei</t>
  </si>
  <si>
    <t>100 lei</t>
  </si>
  <si>
    <t>Nomenclatorul tarifelor pentru serviciile prestate contra plată de către instituţiile bugetare finanţate din bugetul local pentru  anul 2019</t>
  </si>
  <si>
    <t xml:space="preserve">Plata părinţilor pentru alimentarea copiilor din instituţiile de educație antepreșcolară și de învățământ preșcolar: (lei/copil/zi) </t>
  </si>
  <si>
    <r>
      <t>Şcolille pentru care se stabileşte plata pentru instruirea copiilor.  Specialităţile pentru care se stabileşte plata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pentru instruirea copiilor</t>
    </r>
  </si>
  <si>
    <t>bugetul oraşului  Orhei pentru  anul 2019</t>
  </si>
  <si>
    <t xml:space="preserve">Total gradinițe </t>
  </si>
  <si>
    <t>Total școli</t>
  </si>
  <si>
    <r>
      <t xml:space="preserve">                                                                                                                                 Nr. </t>
    </r>
    <r>
      <rPr>
        <u/>
        <sz val="12"/>
        <rFont val="Times New Roman"/>
        <family val="1"/>
        <charset val="204"/>
      </rPr>
      <t xml:space="preserve">                  </t>
    </r>
    <r>
      <rPr>
        <sz val="12"/>
        <rFont val="Times New Roman"/>
        <family val="1"/>
        <charset val="204"/>
      </rPr>
      <t xml:space="preserve"> din </t>
    </r>
    <r>
      <rPr>
        <u/>
        <sz val="12"/>
        <rFont val="Times New Roman"/>
        <family val="1"/>
        <charset val="204"/>
      </rPr>
      <t xml:space="preserve">                                                    </t>
    </r>
    <r>
      <rPr>
        <sz val="12"/>
        <rFont val="Times New Roman"/>
        <family val="1"/>
        <charset val="204"/>
      </rPr>
      <t xml:space="preserve"> 2018</t>
    </r>
  </si>
</sst>
</file>

<file path=xl/styles.xml><?xml version="1.0" encoding="utf-8"?>
<styleSheet xmlns="http://schemas.openxmlformats.org/spreadsheetml/2006/main">
  <numFmts count="1">
    <numFmt numFmtId="164" formatCode="0.0"/>
  </numFmts>
  <fonts count="5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A55A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3" fillId="0" borderId="0"/>
    <xf numFmtId="0" fontId="15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4" fillId="0" borderId="0"/>
    <xf numFmtId="0" fontId="42" fillId="0" borderId="0"/>
    <xf numFmtId="0" fontId="43" fillId="0" borderId="0"/>
    <xf numFmtId="0" fontId="36" fillId="0" borderId="0"/>
    <xf numFmtId="0" fontId="36" fillId="0" borderId="0"/>
  </cellStyleXfs>
  <cellXfs count="2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2" applyFont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19" fillId="0" borderId="0" xfId="0" applyFont="1" applyAlignment="1">
      <alignment horizontal="left" indent="10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horizontal="right"/>
    </xf>
    <xf numFmtId="0" fontId="14" fillId="0" borderId="0" xfId="1" applyFont="1" applyAlignment="1"/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 indent="2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26" fillId="0" borderId="1" xfId="0" applyFont="1" applyBorder="1" applyAlignment="1">
      <alignment horizontal="left" wrapText="1"/>
    </xf>
    <xf numFmtId="49" fontId="27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center" vertical="top"/>
    </xf>
    <xf numFmtId="164" fontId="16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49" fontId="29" fillId="0" borderId="1" xfId="0" applyNumberFormat="1" applyFont="1" applyBorder="1" applyAlignment="1">
      <alignment horizontal="center"/>
    </xf>
    <xf numFmtId="0" fontId="30" fillId="0" borderId="1" xfId="0" quotePrefix="1" applyFont="1" applyBorder="1" applyAlignment="1">
      <alignment horizontal="left" wrapText="1"/>
    </xf>
    <xf numFmtId="164" fontId="0" fillId="0" borderId="0" xfId="0" applyNumberFormat="1"/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4" fontId="31" fillId="0" borderId="1" xfId="0" applyNumberFormat="1" applyFont="1" applyBorder="1" applyAlignment="1">
      <alignment horizontal="center" vertical="top" wrapText="1"/>
    </xf>
    <xf numFmtId="2" fontId="32" fillId="0" borderId="1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4" fillId="0" borderId="0" xfId="1" applyFont="1" applyAlignment="1">
      <alignment horizontal="right"/>
    </xf>
    <xf numFmtId="0" fontId="16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31" fillId="0" borderId="0" xfId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wrapText="1"/>
    </xf>
    <xf numFmtId="49" fontId="27" fillId="3" borderId="1" xfId="0" applyNumberFormat="1" applyFont="1" applyFill="1" applyBorder="1" applyAlignment="1">
      <alignment horizontal="center"/>
    </xf>
    <xf numFmtId="164" fontId="28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wrapText="1"/>
    </xf>
    <xf numFmtId="49" fontId="29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5" fillId="3" borderId="1" xfId="7" applyFont="1" applyFill="1" applyBorder="1" applyAlignment="1">
      <alignment horizontal="left" vertical="center" wrapText="1" indent="1"/>
    </xf>
    <xf numFmtId="0" fontId="35" fillId="3" borderId="1" xfId="7" applyFont="1" applyFill="1" applyBorder="1" applyAlignment="1">
      <alignment horizontal="center" vertical="center"/>
    </xf>
    <xf numFmtId="49" fontId="31" fillId="3" borderId="1" xfId="6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4" fillId="0" borderId="0" xfId="1" applyFont="1" applyAlignment="1">
      <alignment horizontal="right"/>
    </xf>
    <xf numFmtId="0" fontId="4" fillId="0" borderId="0" xfId="9" applyFont="1"/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40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center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40" fillId="3" borderId="1" xfId="0" applyFont="1" applyFill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/>
    </xf>
    <xf numFmtId="164" fontId="40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 vertical="center" wrapText="1"/>
    </xf>
    <xf numFmtId="49" fontId="14" fillId="3" borderId="1" xfId="0" applyNumberFormat="1" applyFont="1" applyFill="1" applyBorder="1" applyAlignment="1">
      <alignment horizontal="justify" vertical="center" wrapText="1"/>
    </xf>
    <xf numFmtId="49" fontId="40" fillId="3" borderId="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164" fontId="3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vertical="center" wrapText="1"/>
    </xf>
    <xf numFmtId="0" fontId="40" fillId="3" borderId="1" xfId="5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37" fillId="0" borderId="0" xfId="0" applyFont="1" applyAlignment="1">
      <alignment horizontal="justify"/>
    </xf>
    <xf numFmtId="0" fontId="5" fillId="0" borderId="0" xfId="0" applyFont="1" applyAlignment="1"/>
    <xf numFmtId="0" fontId="1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indent="2"/>
    </xf>
    <xf numFmtId="49" fontId="1" fillId="0" borderId="6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7" fillId="0" borderId="0" xfId="0" applyNumberFormat="1" applyFont="1"/>
    <xf numFmtId="0" fontId="14" fillId="0" borderId="0" xfId="1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40" fillId="3" borderId="1" xfId="1" applyFont="1" applyFill="1" applyBorder="1" applyAlignment="1">
      <alignment horizontal="center" vertical="center" wrapText="1"/>
    </xf>
    <xf numFmtId="0" fontId="47" fillId="4" borderId="1" xfId="1" applyFont="1" applyFill="1" applyBorder="1" applyAlignment="1">
      <alignment horizontal="center" vertical="center" wrapText="1"/>
    </xf>
    <xf numFmtId="0" fontId="45" fillId="0" borderId="1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39" fillId="3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164" fontId="4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wrapText="1"/>
    </xf>
    <xf numFmtId="0" fontId="11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0" fillId="0" borderId="1" xfId="0" applyNumberFormat="1" applyFont="1" applyBorder="1" applyAlignment="1">
      <alignment horizontal="center" vertical="top" wrapText="1"/>
    </xf>
  </cellXfs>
  <cellStyles count="25">
    <cellStyle name="Normal 12" xfId="11"/>
    <cellStyle name="Normal 2" xfId="8"/>
    <cellStyle name="Normal 2 2" xfId="12"/>
    <cellStyle name="Normal 3" xfId="13"/>
    <cellStyle name="Normal 3 2" xfId="14"/>
    <cellStyle name="Normal 4" xfId="15"/>
    <cellStyle name="Normal 4 2" xfId="16"/>
    <cellStyle name="Normal 4 3" xfId="17"/>
    <cellStyle name="Normal 4 4" xfId="18"/>
    <cellStyle name="Normal 5" xfId="19"/>
    <cellStyle name="Normal 6" xfId="20"/>
    <cellStyle name="Normal 7" xfId="21"/>
    <cellStyle name="Normal 8" xfId="22"/>
    <cellStyle name="Normal 9" xfId="23"/>
    <cellStyle name="Normal_Chart of Accounts  COA" xfId="24"/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 4" xfId="6"/>
    <cellStyle name="Обычный 5" xfId="7"/>
    <cellStyle name="Обычный 6" xfId="9"/>
    <cellStyle name="Обычный 7" xfId="10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opLeftCell="A13" workbookViewId="0">
      <selection activeCell="C17" sqref="C17"/>
    </sheetView>
  </sheetViews>
  <sheetFormatPr defaultRowHeight="15"/>
  <cols>
    <col min="1" max="1" width="44" customWidth="1"/>
    <col min="2" max="2" width="19" style="2" customWidth="1"/>
    <col min="3" max="3" width="17.140625" customWidth="1"/>
  </cols>
  <sheetData>
    <row r="1" spans="1:4">
      <c r="B1" s="194" t="s">
        <v>99</v>
      </c>
      <c r="C1" s="194"/>
    </row>
    <row r="2" spans="1:4">
      <c r="B2" s="13"/>
      <c r="C2" s="176" t="s">
        <v>190</v>
      </c>
    </row>
    <row r="3" spans="1:4" ht="24" customHeight="1">
      <c r="B3" s="13"/>
      <c r="C3" s="176" t="s">
        <v>234</v>
      </c>
    </row>
    <row r="4" spans="1:4">
      <c r="B4" s="13"/>
      <c r="C4" s="176"/>
    </row>
    <row r="5" spans="1:4">
      <c r="B5" s="13"/>
      <c r="C5" s="176"/>
    </row>
    <row r="6" spans="1:4">
      <c r="B6" s="13"/>
      <c r="C6" s="176"/>
    </row>
    <row r="7" spans="1:4">
      <c r="B7" s="13"/>
      <c r="C7" s="176"/>
    </row>
    <row r="8" spans="1:4">
      <c r="B8" s="13"/>
      <c r="C8" s="176"/>
    </row>
    <row r="9" spans="1:4">
      <c r="B9" s="13"/>
      <c r="C9" s="176"/>
    </row>
    <row r="11" spans="1:4" ht="15.75">
      <c r="A11" s="54" t="s">
        <v>200</v>
      </c>
    </row>
    <row r="12" spans="1:4" ht="15.75">
      <c r="A12" s="195" t="s">
        <v>233</v>
      </c>
      <c r="B12" s="195"/>
      <c r="C12" s="195"/>
    </row>
    <row r="13" spans="1:4" ht="31.5" customHeight="1">
      <c r="A13" s="3" t="s">
        <v>0</v>
      </c>
      <c r="B13" s="60" t="s">
        <v>2</v>
      </c>
      <c r="C13" s="55" t="s">
        <v>3</v>
      </c>
    </row>
    <row r="14" spans="1:4" s="57" customFormat="1" ht="15" customHeight="1">
      <c r="A14" s="56" t="s">
        <v>5</v>
      </c>
      <c r="B14" s="60">
        <v>1</v>
      </c>
      <c r="C14" s="9">
        <f>SUM('anexa 2'!C10)</f>
        <v>83865.599999999991</v>
      </c>
    </row>
    <row r="15" spans="1:4" s="57" customFormat="1" ht="15" customHeight="1">
      <c r="A15" s="58" t="s">
        <v>4</v>
      </c>
      <c r="B15" s="60"/>
      <c r="C15" s="9">
        <v>40072.300000000003</v>
      </c>
      <c r="D15" s="92"/>
    </row>
    <row r="16" spans="1:4" s="57" customFormat="1" ht="15" customHeight="1">
      <c r="A16" s="56" t="s">
        <v>7</v>
      </c>
      <c r="B16" s="60" t="s">
        <v>8</v>
      </c>
      <c r="C16" s="9">
        <f>SUM('anexa 3 '!C7)</f>
        <v>82877.599999999991</v>
      </c>
      <c r="D16" s="59"/>
    </row>
    <row r="17" spans="1:3" s="57" customFormat="1" ht="15.75">
      <c r="A17" s="56" t="s">
        <v>9</v>
      </c>
      <c r="B17" s="60" t="s">
        <v>10</v>
      </c>
      <c r="C17" s="9">
        <f>SUM(C14-C16)</f>
        <v>988</v>
      </c>
    </row>
    <row r="18" spans="1:3" s="57" customFormat="1" ht="15.75">
      <c r="A18" s="56" t="s">
        <v>11</v>
      </c>
      <c r="B18" s="60" t="s">
        <v>12</v>
      </c>
      <c r="C18" s="9">
        <f>SUM(C20:C21)</f>
        <v>-988</v>
      </c>
    </row>
    <row r="19" spans="1:3" s="57" customFormat="1" ht="15.75">
      <c r="A19" s="58" t="s">
        <v>6</v>
      </c>
      <c r="B19" s="60"/>
      <c r="C19" s="9"/>
    </row>
    <row r="20" spans="1:3" s="57" customFormat="1" ht="15.75">
      <c r="A20" s="58" t="s">
        <v>146</v>
      </c>
      <c r="B20" s="60">
        <v>552120</v>
      </c>
      <c r="C20" s="9">
        <v>-988</v>
      </c>
    </row>
    <row r="21" spans="1:3" s="57" customFormat="1" ht="15.75">
      <c r="A21" s="58" t="s">
        <v>103</v>
      </c>
      <c r="B21" s="10">
        <v>910</v>
      </c>
      <c r="C21" s="187"/>
    </row>
    <row r="22" spans="1:3" s="57" customFormat="1" ht="15.75">
      <c r="A22" s="108"/>
      <c r="B22" s="109"/>
      <c r="C22" s="92"/>
    </row>
    <row r="23" spans="1:3" ht="15.75">
      <c r="A23" s="75"/>
      <c r="B23" s="107"/>
      <c r="C23" s="92"/>
    </row>
    <row r="24" spans="1:3" ht="15.75">
      <c r="A24" s="165" t="s">
        <v>213</v>
      </c>
      <c r="B24" s="76"/>
      <c r="C24" s="92"/>
    </row>
    <row r="25" spans="1:3">
      <c r="A25" s="127"/>
    </row>
    <row r="27" spans="1:3">
      <c r="A27" s="163" t="s">
        <v>214</v>
      </c>
    </row>
    <row r="28" spans="1:3">
      <c r="A28" s="163" t="s">
        <v>215</v>
      </c>
    </row>
    <row r="29" spans="1:3" ht="15.75">
      <c r="A29" s="164">
        <v>23523543</v>
      </c>
    </row>
    <row r="30" spans="1:3" ht="15.75">
      <c r="A30" s="164" t="s">
        <v>232</v>
      </c>
    </row>
    <row r="31" spans="1:3" ht="15.75">
      <c r="A31" s="164" t="s">
        <v>216</v>
      </c>
    </row>
    <row r="32" spans="1:3" ht="18.75">
      <c r="A32" s="188"/>
    </row>
  </sheetData>
  <mergeCells count="2">
    <mergeCell ref="B1:C1"/>
    <mergeCell ref="A12:C12"/>
  </mergeCells>
  <pageMargins left="1.37" right="0.19" top="1.139999999999999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>
      <selection activeCell="G14" sqref="G14"/>
    </sheetView>
  </sheetViews>
  <sheetFormatPr defaultRowHeight="15"/>
  <cols>
    <col min="1" max="1" width="55.5703125" customWidth="1"/>
    <col min="2" max="2" width="7.5703125" customWidth="1"/>
    <col min="3" max="3" width="14.28515625" customWidth="1"/>
  </cols>
  <sheetData>
    <row r="1" spans="1:4">
      <c r="B1" s="194" t="s">
        <v>211</v>
      </c>
      <c r="C1" s="194"/>
    </row>
    <row r="2" spans="1:4">
      <c r="B2" s="13"/>
      <c r="C2" s="176" t="s">
        <v>190</v>
      </c>
    </row>
    <row r="3" spans="1:4" ht="21" customHeight="1">
      <c r="A3" s="12"/>
      <c r="B3" s="13"/>
      <c r="C3" s="176" t="s">
        <v>234</v>
      </c>
    </row>
    <row r="4" spans="1:4">
      <c r="A4" s="12"/>
      <c r="B4" s="12"/>
    </row>
    <row r="5" spans="1:4" ht="14.45" customHeight="1">
      <c r="A5" s="12"/>
      <c r="B5" s="12"/>
    </row>
    <row r="6" spans="1:4" ht="18" customHeight="1">
      <c r="A6" s="196" t="s">
        <v>210</v>
      </c>
      <c r="B6" s="196"/>
      <c r="C6" s="196"/>
    </row>
    <row r="7" spans="1:4" ht="15.75">
      <c r="A7" s="196" t="s">
        <v>231</v>
      </c>
      <c r="B7" s="196"/>
      <c r="C7" s="196"/>
    </row>
    <row r="8" spans="1:4" ht="10.5" customHeight="1">
      <c r="A8" s="197"/>
      <c r="B8" s="197"/>
      <c r="C8" s="197"/>
    </row>
    <row r="9" spans="1:4" ht="24">
      <c r="A9" s="185" t="s">
        <v>15</v>
      </c>
      <c r="B9" s="186" t="s">
        <v>205</v>
      </c>
      <c r="C9" s="162" t="s">
        <v>13</v>
      </c>
    </row>
    <row r="10" spans="1:4" s="133" customFormat="1" ht="19.5" customHeight="1">
      <c r="A10" s="130" t="s">
        <v>147</v>
      </c>
      <c r="B10" s="131"/>
      <c r="C10" s="132">
        <f>C11+C16+C20+C24+C26+C35+C37+C41+C43+C45+C48+C51+C53+C55+C39</f>
        <v>83865.599999999991</v>
      </c>
      <c r="D10" s="175"/>
    </row>
    <row r="11" spans="1:4" s="133" customFormat="1" ht="16.5" customHeight="1">
      <c r="A11" s="134" t="s">
        <v>148</v>
      </c>
      <c r="B11" s="135">
        <v>1111</v>
      </c>
      <c r="C11" s="136">
        <f>SUM(C12:C15)</f>
        <v>18255.5</v>
      </c>
    </row>
    <row r="12" spans="1:4" ht="14.25" customHeight="1">
      <c r="A12" s="137" t="s">
        <v>149</v>
      </c>
      <c r="B12" s="138">
        <v>111110</v>
      </c>
      <c r="C12" s="139">
        <v>17704.5</v>
      </c>
    </row>
    <row r="13" spans="1:4" ht="14.25" customHeight="1">
      <c r="A13" s="141" t="s">
        <v>150</v>
      </c>
      <c r="B13" s="138">
        <v>111121</v>
      </c>
      <c r="C13" s="139">
        <v>400</v>
      </c>
    </row>
    <row r="14" spans="1:4" ht="30.75" customHeight="1">
      <c r="A14" s="141" t="s">
        <v>206</v>
      </c>
      <c r="B14" s="138">
        <v>111124</v>
      </c>
      <c r="C14" s="139">
        <v>125</v>
      </c>
    </row>
    <row r="15" spans="1:4" ht="24" customHeight="1">
      <c r="A15" s="142" t="s">
        <v>151</v>
      </c>
      <c r="B15" s="138">
        <v>111130</v>
      </c>
      <c r="C15" s="139">
        <v>26</v>
      </c>
    </row>
    <row r="16" spans="1:4" s="133" customFormat="1" ht="18" customHeight="1">
      <c r="A16" s="143" t="s">
        <v>152</v>
      </c>
      <c r="B16" s="144">
        <v>1131</v>
      </c>
      <c r="C16" s="145">
        <f>SUM(C17:C19)</f>
        <v>47.7</v>
      </c>
    </row>
    <row r="17" spans="1:3" ht="25.5" customHeight="1">
      <c r="A17" s="146" t="s">
        <v>153</v>
      </c>
      <c r="B17" s="98">
        <v>113110</v>
      </c>
      <c r="C17" s="139">
        <v>4.5</v>
      </c>
    </row>
    <row r="18" spans="1:3" ht="25.5" customHeight="1">
      <c r="A18" s="147" t="s">
        <v>154</v>
      </c>
      <c r="B18" s="99" t="s">
        <v>155</v>
      </c>
      <c r="C18" s="139">
        <v>3.1</v>
      </c>
    </row>
    <row r="19" spans="1:3" ht="16.5" customHeight="1">
      <c r="A19" s="146" t="s">
        <v>156</v>
      </c>
      <c r="B19" s="98">
        <v>113130</v>
      </c>
      <c r="C19" s="139">
        <v>40.1</v>
      </c>
    </row>
    <row r="20" spans="1:3" s="133" customFormat="1" ht="17.25" customHeight="1">
      <c r="A20" s="143" t="s">
        <v>157</v>
      </c>
      <c r="B20" s="148" t="s">
        <v>158</v>
      </c>
      <c r="C20" s="145">
        <f>SUM(C21:C23)</f>
        <v>2930</v>
      </c>
    </row>
    <row r="21" spans="1:3">
      <c r="A21" s="146" t="s">
        <v>159</v>
      </c>
      <c r="B21" s="98">
        <v>113210</v>
      </c>
      <c r="C21" s="139">
        <v>250</v>
      </c>
    </row>
    <row r="22" spans="1:3" ht="38.25">
      <c r="A22" s="146" t="s">
        <v>207</v>
      </c>
      <c r="B22" s="98">
        <v>113230</v>
      </c>
      <c r="C22" s="139">
        <v>1300</v>
      </c>
    </row>
    <row r="23" spans="1:3" ht="25.5">
      <c r="A23" s="146" t="s">
        <v>208</v>
      </c>
      <c r="B23" s="98">
        <v>113240</v>
      </c>
      <c r="C23" s="139">
        <v>1380</v>
      </c>
    </row>
    <row r="24" spans="1:3" s="133" customFormat="1" ht="20.25" customHeight="1">
      <c r="A24" s="143" t="s">
        <v>225</v>
      </c>
      <c r="B24" s="178">
        <v>1133</v>
      </c>
      <c r="C24" s="145">
        <f>SUM(C25)</f>
        <v>0</v>
      </c>
    </row>
    <row r="25" spans="1:3" ht="12.75" customHeight="1">
      <c r="A25" s="146" t="s">
        <v>226</v>
      </c>
      <c r="B25" s="179">
        <v>113313</v>
      </c>
      <c r="C25" s="139"/>
    </row>
    <row r="26" spans="1:3" ht="12.75" customHeight="1">
      <c r="A26" s="150" t="s">
        <v>160</v>
      </c>
      <c r="B26" s="149">
        <v>1144</v>
      </c>
      <c r="C26" s="145">
        <f>SUM(C27:C34)</f>
        <v>11968.7</v>
      </c>
    </row>
    <row r="27" spans="1:3">
      <c r="A27" s="146" t="s">
        <v>161</v>
      </c>
      <c r="B27" s="98">
        <v>114411</v>
      </c>
      <c r="C27" s="140">
        <v>1361</v>
      </c>
    </row>
    <row r="28" spans="1:3" ht="12.75" customHeight="1">
      <c r="A28" s="146" t="s">
        <v>162</v>
      </c>
      <c r="B28" s="98">
        <v>114412</v>
      </c>
      <c r="C28" s="140">
        <v>1820</v>
      </c>
    </row>
    <row r="29" spans="1:3" ht="12.75" customHeight="1">
      <c r="A29" s="146" t="s">
        <v>163</v>
      </c>
      <c r="B29" s="98">
        <v>114413</v>
      </c>
      <c r="C29" s="140">
        <v>760</v>
      </c>
    </row>
    <row r="30" spans="1:3" ht="12.75" customHeight="1">
      <c r="A30" s="146" t="s">
        <v>164</v>
      </c>
      <c r="B30" s="98">
        <v>114415</v>
      </c>
      <c r="C30" s="140">
        <v>660</v>
      </c>
    </row>
    <row r="31" spans="1:3" ht="12.75" customHeight="1">
      <c r="A31" s="146" t="s">
        <v>165</v>
      </c>
      <c r="B31" s="98">
        <v>114416</v>
      </c>
      <c r="C31" s="140">
        <v>117.7</v>
      </c>
    </row>
    <row r="32" spans="1:3" ht="12.75" customHeight="1">
      <c r="A32" s="146" t="s">
        <v>166</v>
      </c>
      <c r="B32" s="98">
        <v>114418</v>
      </c>
      <c r="C32" s="140">
        <v>6500</v>
      </c>
    </row>
    <row r="33" spans="1:3" s="133" customFormat="1" ht="15.75">
      <c r="A33" s="146" t="s">
        <v>167</v>
      </c>
      <c r="B33" s="98">
        <v>114421</v>
      </c>
      <c r="C33" s="140">
        <v>500</v>
      </c>
    </row>
    <row r="34" spans="1:3" ht="12" customHeight="1">
      <c r="A34" s="146" t="s">
        <v>168</v>
      </c>
      <c r="B34" s="98">
        <v>114423</v>
      </c>
      <c r="C34" s="140">
        <v>250</v>
      </c>
    </row>
    <row r="35" spans="1:3" s="133" customFormat="1" ht="20.25" customHeight="1">
      <c r="A35" s="151" t="s">
        <v>169</v>
      </c>
      <c r="B35" s="149">
        <v>1145</v>
      </c>
      <c r="C35" s="152">
        <f>SUM(C36)</f>
        <v>1100</v>
      </c>
    </row>
    <row r="36" spans="1:3" ht="26.25" customHeight="1">
      <c r="A36" s="146" t="s">
        <v>170</v>
      </c>
      <c r="B36" s="98">
        <v>114522</v>
      </c>
      <c r="C36" s="140">
        <v>1100</v>
      </c>
    </row>
    <row r="37" spans="1:3" s="133" customFormat="1" ht="16.5" customHeight="1">
      <c r="A37" s="143" t="s">
        <v>227</v>
      </c>
      <c r="B37" s="103">
        <v>1311</v>
      </c>
      <c r="C37" s="154">
        <f>C38</f>
        <v>0</v>
      </c>
    </row>
    <row r="38" spans="1:3" ht="25.5">
      <c r="A38" s="146" t="s">
        <v>228</v>
      </c>
      <c r="B38" s="102">
        <v>131123</v>
      </c>
      <c r="C38" s="156"/>
    </row>
    <row r="39" spans="1:3" s="133" customFormat="1" ht="18.75" customHeight="1">
      <c r="A39" s="153" t="s">
        <v>187</v>
      </c>
      <c r="B39" s="103">
        <v>1312</v>
      </c>
      <c r="C39" s="154">
        <f>C40</f>
        <v>0</v>
      </c>
    </row>
    <row r="40" spans="1:3" ht="25.5">
      <c r="A40" s="155" t="s">
        <v>188</v>
      </c>
      <c r="B40" s="102">
        <v>131223</v>
      </c>
      <c r="C40" s="156"/>
    </row>
    <row r="41" spans="1:3" s="133" customFormat="1" ht="17.25" customHeight="1">
      <c r="A41" s="157" t="s">
        <v>171</v>
      </c>
      <c r="B41" s="100">
        <v>1412</v>
      </c>
      <c r="C41" s="158">
        <f>C42</f>
        <v>520</v>
      </c>
    </row>
    <row r="42" spans="1:3" ht="26.25" customHeight="1">
      <c r="A42" s="159" t="s">
        <v>172</v>
      </c>
      <c r="B42" s="98">
        <v>141233</v>
      </c>
      <c r="C42" s="140">
        <v>520</v>
      </c>
    </row>
    <row r="43" spans="1:3" s="133" customFormat="1" ht="33.75" customHeight="1">
      <c r="A43" s="150" t="s">
        <v>173</v>
      </c>
      <c r="B43" s="149">
        <v>1415</v>
      </c>
      <c r="C43" s="152">
        <f>C44</f>
        <v>5186.5</v>
      </c>
    </row>
    <row r="44" spans="1:3" ht="13.5" customHeight="1">
      <c r="A44" s="160" t="s">
        <v>174</v>
      </c>
      <c r="B44" s="98">
        <v>141533</v>
      </c>
      <c r="C44" s="139">
        <v>5186.5</v>
      </c>
    </row>
    <row r="45" spans="1:3" ht="13.5" customHeight="1">
      <c r="A45" s="161" t="s">
        <v>175</v>
      </c>
      <c r="B45" s="149">
        <v>1422</v>
      </c>
      <c r="C45" s="145">
        <f>SUM(C46:C47)</f>
        <v>6</v>
      </c>
    </row>
    <row r="46" spans="1:3" s="133" customFormat="1" ht="17.25" customHeight="1">
      <c r="A46" s="141" t="s">
        <v>176</v>
      </c>
      <c r="B46" s="98">
        <v>142215</v>
      </c>
      <c r="C46" s="139">
        <v>6</v>
      </c>
    </row>
    <row r="47" spans="1:3" ht="13.5" customHeight="1">
      <c r="A47" s="141" t="s">
        <v>229</v>
      </c>
      <c r="B47" s="179">
        <v>142249</v>
      </c>
      <c r="C47" s="139"/>
    </row>
    <row r="48" spans="1:3" ht="13.5" customHeight="1">
      <c r="A48" s="161" t="s">
        <v>177</v>
      </c>
      <c r="B48" s="149">
        <v>1423</v>
      </c>
      <c r="C48" s="152">
        <f>SUM(C49:C50)</f>
        <v>3728.9</v>
      </c>
    </row>
    <row r="49" spans="1:3" ht="26.25" customHeight="1">
      <c r="A49" s="141" t="s">
        <v>178</v>
      </c>
      <c r="B49" s="98">
        <v>142310</v>
      </c>
      <c r="C49" s="140">
        <v>3476.5</v>
      </c>
    </row>
    <row r="50" spans="1:3" s="133" customFormat="1" ht="19.5" customHeight="1">
      <c r="A50" s="141" t="s">
        <v>179</v>
      </c>
      <c r="B50" s="98">
        <v>142320</v>
      </c>
      <c r="C50" s="140">
        <v>252.4</v>
      </c>
    </row>
    <row r="51" spans="1:3" ht="13.5" customHeight="1">
      <c r="A51" s="134" t="s">
        <v>180</v>
      </c>
      <c r="B51" s="149">
        <v>1431</v>
      </c>
      <c r="C51" s="152">
        <f>SUM(C52)</f>
        <v>50</v>
      </c>
    </row>
    <row r="52" spans="1:3" s="133" customFormat="1" ht="32.25" customHeight="1">
      <c r="A52" s="141" t="s">
        <v>181</v>
      </c>
      <c r="B52" s="98">
        <v>143130</v>
      </c>
      <c r="C52" s="140">
        <v>50</v>
      </c>
    </row>
    <row r="53" spans="1:3" ht="36.75" customHeight="1">
      <c r="A53" s="150" t="s">
        <v>182</v>
      </c>
      <c r="B53" s="149">
        <v>1451</v>
      </c>
      <c r="C53" s="152">
        <f>SUM(C54)</f>
        <v>0</v>
      </c>
    </row>
    <row r="54" spans="1:3" ht="36.75" customHeight="1">
      <c r="A54" s="142" t="s">
        <v>183</v>
      </c>
      <c r="B54" s="101">
        <v>145142</v>
      </c>
      <c r="C54" s="156"/>
    </row>
    <row r="55" spans="1:3" ht="31.5" customHeight="1">
      <c r="A55" s="150" t="s">
        <v>184</v>
      </c>
      <c r="B55" s="149">
        <v>1912</v>
      </c>
      <c r="C55" s="152">
        <f>SUM(C56:C60)</f>
        <v>40072.299999999988</v>
      </c>
    </row>
    <row r="56" spans="1:3" ht="51">
      <c r="A56" s="155" t="s">
        <v>185</v>
      </c>
      <c r="B56" s="102">
        <v>191211</v>
      </c>
      <c r="C56" s="156">
        <v>32776.199999999997</v>
      </c>
    </row>
    <row r="57" spans="1:3" ht="25.5">
      <c r="A57" s="180" t="s">
        <v>212</v>
      </c>
      <c r="B57" s="102">
        <v>191212</v>
      </c>
      <c r="C57" s="156">
        <v>49</v>
      </c>
    </row>
    <row r="58" spans="1:3" ht="25.5">
      <c r="A58" s="155" t="s">
        <v>209</v>
      </c>
      <c r="B58" s="102">
        <v>191216</v>
      </c>
      <c r="C58" s="156">
        <v>2984.7</v>
      </c>
    </row>
    <row r="59" spans="1:3" ht="25.5">
      <c r="A59" s="155" t="s">
        <v>186</v>
      </c>
      <c r="B59" s="102">
        <v>191231</v>
      </c>
      <c r="C59" s="156">
        <v>2356.1999999999998</v>
      </c>
    </row>
    <row r="60" spans="1:3" ht="25.5">
      <c r="A60" s="181" t="s">
        <v>230</v>
      </c>
      <c r="B60" s="102">
        <v>191239</v>
      </c>
      <c r="C60" s="156">
        <v>1906.2</v>
      </c>
    </row>
    <row r="61" spans="1:3">
      <c r="A61" s="182"/>
      <c r="B61" s="183"/>
      <c r="C61" s="184"/>
    </row>
    <row r="62" spans="1:3" ht="20.25" customHeight="1">
      <c r="A62" s="165" t="s">
        <v>213</v>
      </c>
      <c r="B62" s="183"/>
      <c r="C62" s="184"/>
    </row>
    <row r="63" spans="1:3">
      <c r="A63" s="163" t="s">
        <v>214</v>
      </c>
      <c r="B63" s="2"/>
    </row>
    <row r="64" spans="1:3">
      <c r="A64" s="163" t="s">
        <v>215</v>
      </c>
      <c r="B64" s="2"/>
    </row>
    <row r="65" spans="1:2" ht="15.75">
      <c r="A65" s="164">
        <v>23523543</v>
      </c>
      <c r="B65" s="2"/>
    </row>
    <row r="66" spans="1:2" ht="15.75">
      <c r="A66" s="164" t="s">
        <v>232</v>
      </c>
      <c r="B66" s="2"/>
    </row>
    <row r="67" spans="1:2" ht="15.75">
      <c r="A67" s="164" t="s">
        <v>216</v>
      </c>
      <c r="B67" s="2"/>
    </row>
  </sheetData>
  <mergeCells count="4">
    <mergeCell ref="B1:C1"/>
    <mergeCell ref="A6:C6"/>
    <mergeCell ref="A7:C7"/>
    <mergeCell ref="A8:C8"/>
  </mergeCells>
  <pageMargins left="1.0900000000000001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7"/>
  <sheetViews>
    <sheetView topLeftCell="A70" workbookViewId="0">
      <selection activeCell="C14" sqref="C14"/>
    </sheetView>
  </sheetViews>
  <sheetFormatPr defaultRowHeight="15"/>
  <cols>
    <col min="1" max="1" width="39.140625" style="24" customWidth="1"/>
    <col min="2" max="2" width="19.5703125" style="7" customWidth="1"/>
    <col min="3" max="3" width="20" customWidth="1"/>
  </cols>
  <sheetData>
    <row r="1" spans="1:3">
      <c r="B1" s="194" t="s">
        <v>75</v>
      </c>
      <c r="C1" s="194"/>
    </row>
    <row r="2" spans="1:3">
      <c r="B2" s="13"/>
      <c r="C2" s="105" t="s">
        <v>190</v>
      </c>
    </row>
    <row r="3" spans="1:3" ht="19.5" customHeight="1">
      <c r="B3" s="13"/>
      <c r="C3" s="176" t="s">
        <v>234</v>
      </c>
    </row>
    <row r="4" spans="1:3" ht="21" customHeight="1">
      <c r="A4" s="198" t="s">
        <v>199</v>
      </c>
      <c r="B4" s="198"/>
      <c r="C4" s="198"/>
    </row>
    <row r="5" spans="1:3" ht="15.75">
      <c r="A5" s="199" t="s">
        <v>233</v>
      </c>
      <c r="B5" s="199"/>
      <c r="C5" s="199"/>
    </row>
    <row r="6" spans="1:3" ht="15.75">
      <c r="A6" s="26" t="s">
        <v>15</v>
      </c>
      <c r="B6" s="27" t="s">
        <v>1</v>
      </c>
      <c r="C6" s="28" t="s">
        <v>13</v>
      </c>
    </row>
    <row r="7" spans="1:3" ht="15.75">
      <c r="A7" s="29" t="s">
        <v>63</v>
      </c>
      <c r="B7" s="30"/>
      <c r="C7" s="173">
        <f>SUM(C14+C25+C38+C48+C56+C67+C75+C32)</f>
        <v>82877.599999999991</v>
      </c>
    </row>
    <row r="8" spans="1:3" ht="15.75">
      <c r="A8" s="31" t="s">
        <v>64</v>
      </c>
      <c r="B8" s="172"/>
      <c r="C8" s="39">
        <v>26363.599999999999</v>
      </c>
    </row>
    <row r="9" spans="1:3" ht="15.75">
      <c r="A9" s="29" t="s">
        <v>65</v>
      </c>
      <c r="B9" s="30"/>
      <c r="C9" s="174" t="s">
        <v>101</v>
      </c>
    </row>
    <row r="10" spans="1:3" ht="15.75">
      <c r="A10" s="33" t="s">
        <v>46</v>
      </c>
      <c r="B10" s="30" t="s">
        <v>66</v>
      </c>
      <c r="C10" s="40" t="s">
        <v>101</v>
      </c>
    </row>
    <row r="11" spans="1:3" ht="15.75">
      <c r="A11" s="29" t="s">
        <v>67</v>
      </c>
      <c r="B11" s="30"/>
      <c r="C11" s="41">
        <f>SUM(C12:C13)</f>
        <v>10549.7</v>
      </c>
    </row>
    <row r="12" spans="1:3">
      <c r="A12" s="86" t="s">
        <v>69</v>
      </c>
      <c r="B12" s="87">
        <v>1</v>
      </c>
      <c r="C12" s="83">
        <f>SUM(C14-C13)</f>
        <v>10217.300000000001</v>
      </c>
    </row>
    <row r="13" spans="1:3" ht="30">
      <c r="A13" s="86" t="s">
        <v>68</v>
      </c>
      <c r="B13" s="87">
        <v>2</v>
      </c>
      <c r="C13" s="83">
        <v>332.4</v>
      </c>
    </row>
    <row r="14" spans="1:3" ht="15.75">
      <c r="A14" s="29" t="s">
        <v>14</v>
      </c>
      <c r="B14" s="30"/>
      <c r="C14" s="41">
        <f>SUM(C15+C17+C19)</f>
        <v>10549.7</v>
      </c>
    </row>
    <row r="15" spans="1:3" ht="15.75">
      <c r="A15" s="29" t="s">
        <v>127</v>
      </c>
      <c r="B15" s="30" t="s">
        <v>81</v>
      </c>
      <c r="C15" s="41">
        <f>SUM(C16)</f>
        <v>9464.7000000000007</v>
      </c>
    </row>
    <row r="16" spans="1:3">
      <c r="A16" s="86" t="s">
        <v>121</v>
      </c>
      <c r="B16" s="87" t="s">
        <v>70</v>
      </c>
      <c r="C16" s="83">
        <v>9464.7000000000007</v>
      </c>
    </row>
    <row r="17" spans="1:3" ht="15.75">
      <c r="A17" s="33" t="s">
        <v>128</v>
      </c>
      <c r="B17" s="30" t="s">
        <v>73</v>
      </c>
      <c r="C17" s="41">
        <f>SUM(C18)</f>
        <v>1000</v>
      </c>
    </row>
    <row r="18" spans="1:3" ht="30">
      <c r="A18" s="86" t="s">
        <v>49</v>
      </c>
      <c r="B18" s="87" t="s">
        <v>71</v>
      </c>
      <c r="C18" s="83">
        <v>1000</v>
      </c>
    </row>
    <row r="19" spans="1:3" ht="31.5">
      <c r="A19" s="33" t="s">
        <v>130</v>
      </c>
      <c r="B19" s="30" t="s">
        <v>129</v>
      </c>
      <c r="C19" s="41">
        <f>SUM(C20)</f>
        <v>85</v>
      </c>
    </row>
    <row r="20" spans="1:3" ht="30">
      <c r="A20" s="88" t="s">
        <v>98</v>
      </c>
      <c r="B20" s="87" t="s">
        <v>97</v>
      </c>
      <c r="C20" s="83">
        <v>85</v>
      </c>
    </row>
    <row r="21" spans="1:3" ht="17.25" customHeight="1">
      <c r="A21" s="80" t="s">
        <v>82</v>
      </c>
      <c r="B21" s="81" t="s">
        <v>81</v>
      </c>
      <c r="C21" s="82"/>
    </row>
    <row r="22" spans="1:3" ht="15.75">
      <c r="A22" s="29" t="s">
        <v>67</v>
      </c>
      <c r="B22" s="30"/>
      <c r="C22" s="41">
        <f>SUM(C23:C24)</f>
        <v>451.8</v>
      </c>
    </row>
    <row r="23" spans="1:3">
      <c r="A23" s="86" t="s">
        <v>69</v>
      </c>
      <c r="B23" s="87">
        <v>1</v>
      </c>
      <c r="C23" s="83">
        <f>SUM(C25)</f>
        <v>451.8</v>
      </c>
    </row>
    <row r="24" spans="1:3" ht="30">
      <c r="A24" s="86" t="s">
        <v>68</v>
      </c>
      <c r="B24" s="87">
        <v>2</v>
      </c>
      <c r="C24" s="83"/>
    </row>
    <row r="25" spans="1:3" ht="15.75">
      <c r="A25" s="29" t="s">
        <v>14</v>
      </c>
      <c r="B25" s="30"/>
      <c r="C25" s="41">
        <f>SUM(C26)</f>
        <v>451.8</v>
      </c>
    </row>
    <row r="26" spans="1:3" ht="31.5">
      <c r="A26" s="29" t="s">
        <v>83</v>
      </c>
      <c r="B26" s="30" t="s">
        <v>131</v>
      </c>
      <c r="C26" s="41">
        <f>SUM(C27)</f>
        <v>451.8</v>
      </c>
    </row>
    <row r="27" spans="1:3" ht="15.75">
      <c r="A27" s="34" t="s">
        <v>223</v>
      </c>
      <c r="B27" s="32" t="s">
        <v>224</v>
      </c>
      <c r="C27" s="39">
        <v>451.8</v>
      </c>
    </row>
    <row r="28" spans="1:3" ht="19.5">
      <c r="A28" s="77" t="s">
        <v>50</v>
      </c>
      <c r="B28" s="78" t="s">
        <v>144</v>
      </c>
      <c r="C28" s="79"/>
    </row>
    <row r="29" spans="1:3" ht="15.75">
      <c r="A29" s="29" t="s">
        <v>67</v>
      </c>
      <c r="B29" s="30"/>
      <c r="C29" s="41">
        <f>SUM(C30)</f>
        <v>12000</v>
      </c>
    </row>
    <row r="30" spans="1:3">
      <c r="A30" s="86" t="s">
        <v>69</v>
      </c>
      <c r="B30" s="87">
        <v>1</v>
      </c>
      <c r="C30" s="83">
        <f>SUM(C32)</f>
        <v>12000</v>
      </c>
    </row>
    <row r="31" spans="1:3" ht="30">
      <c r="A31" s="86" t="s">
        <v>74</v>
      </c>
      <c r="B31" s="87">
        <v>2</v>
      </c>
      <c r="C31" s="83"/>
    </row>
    <row r="32" spans="1:3" ht="15.75">
      <c r="A32" s="29" t="s">
        <v>48</v>
      </c>
      <c r="B32" s="30"/>
      <c r="C32" s="41">
        <f>SUM(C33+C35)</f>
        <v>12000</v>
      </c>
    </row>
    <row r="33" spans="1:3" ht="31.5">
      <c r="A33" s="29" t="s">
        <v>143</v>
      </c>
      <c r="B33" s="30" t="s">
        <v>142</v>
      </c>
      <c r="C33" s="41">
        <f>SUM(C34)</f>
        <v>0</v>
      </c>
    </row>
    <row r="34" spans="1:3">
      <c r="A34" s="86" t="s">
        <v>51</v>
      </c>
      <c r="B34" s="87">
        <v>5009</v>
      </c>
      <c r="C34" s="83"/>
    </row>
    <row r="35" spans="1:3" ht="15.75">
      <c r="A35" s="33" t="s">
        <v>141</v>
      </c>
      <c r="B35" s="30" t="s">
        <v>140</v>
      </c>
      <c r="C35" s="41">
        <f>SUM(C36)</f>
        <v>12000</v>
      </c>
    </row>
    <row r="36" spans="1:3">
      <c r="A36" s="86" t="s">
        <v>52</v>
      </c>
      <c r="B36" s="87">
        <v>6402</v>
      </c>
      <c r="C36" s="83">
        <v>12000</v>
      </c>
    </row>
    <row r="37" spans="1:3" ht="19.5">
      <c r="A37" s="113" t="s">
        <v>195</v>
      </c>
      <c r="B37" s="114" t="s">
        <v>194</v>
      </c>
      <c r="C37" s="115"/>
    </row>
    <row r="38" spans="1:3" ht="15.75">
      <c r="A38" s="116" t="s">
        <v>67</v>
      </c>
      <c r="B38" s="117"/>
      <c r="C38" s="118">
        <f>SUM(C39)</f>
        <v>861.3</v>
      </c>
    </row>
    <row r="39" spans="1:3">
      <c r="A39" s="119" t="s">
        <v>69</v>
      </c>
      <c r="B39" s="120">
        <v>1</v>
      </c>
      <c r="C39" s="121">
        <f>SUM(C41)</f>
        <v>861.3</v>
      </c>
    </row>
    <row r="40" spans="1:3" ht="30">
      <c r="A40" s="119" t="s">
        <v>74</v>
      </c>
      <c r="B40" s="120">
        <v>2</v>
      </c>
      <c r="C40" s="121"/>
    </row>
    <row r="41" spans="1:3" ht="15.75">
      <c r="A41" s="116" t="s">
        <v>48</v>
      </c>
      <c r="B41" s="117"/>
      <c r="C41" s="118">
        <f>SUM(C42)</f>
        <v>861.3</v>
      </c>
    </row>
    <row r="42" spans="1:3" ht="15.75">
      <c r="A42" s="122" t="s">
        <v>195</v>
      </c>
      <c r="B42" s="123" t="s">
        <v>198</v>
      </c>
      <c r="C42" s="118">
        <f>SUM(C43)</f>
        <v>861.3</v>
      </c>
    </row>
    <row r="43" spans="1:3" ht="30.75">
      <c r="A43" s="119" t="s">
        <v>196</v>
      </c>
      <c r="B43" s="124" t="s">
        <v>197</v>
      </c>
      <c r="C43" s="121">
        <v>861.3</v>
      </c>
    </row>
    <row r="44" spans="1:3" s="57" customFormat="1" ht="38.25" customHeight="1">
      <c r="A44" s="80" t="s">
        <v>53</v>
      </c>
      <c r="B44" s="84" t="s">
        <v>72</v>
      </c>
      <c r="C44" s="85"/>
    </row>
    <row r="45" spans="1:3" ht="15.75">
      <c r="A45" s="29" t="s">
        <v>47</v>
      </c>
      <c r="B45" s="30"/>
      <c r="C45" s="41">
        <f>SUM(C46:C47)</f>
        <v>21372.400000000001</v>
      </c>
    </row>
    <row r="46" spans="1:3">
      <c r="A46" s="86" t="s">
        <v>69</v>
      </c>
      <c r="B46" s="87">
        <v>1</v>
      </c>
      <c r="C46" s="83">
        <f>SUM(C48-C47)</f>
        <v>14461.400000000001</v>
      </c>
    </row>
    <row r="47" spans="1:3" ht="30">
      <c r="A47" s="86" t="s">
        <v>68</v>
      </c>
      <c r="B47" s="87">
        <v>2</v>
      </c>
      <c r="C47" s="83">
        <v>6911</v>
      </c>
    </row>
    <row r="48" spans="1:3" ht="15.75">
      <c r="A48" s="29" t="s">
        <v>48</v>
      </c>
      <c r="B48" s="30"/>
      <c r="C48" s="41">
        <f>SUM(C49)</f>
        <v>21372.400000000001</v>
      </c>
    </row>
    <row r="49" spans="1:3" ht="31.5">
      <c r="A49" s="29" t="s">
        <v>54</v>
      </c>
      <c r="B49" s="30" t="s">
        <v>139</v>
      </c>
      <c r="C49" s="41">
        <f>SUM(C50:C51)</f>
        <v>21372.400000000001</v>
      </c>
    </row>
    <row r="50" spans="1:3" ht="30">
      <c r="A50" s="86" t="s">
        <v>54</v>
      </c>
      <c r="B50" s="87">
        <v>7502</v>
      </c>
      <c r="C50" s="83">
        <v>18372.400000000001</v>
      </c>
    </row>
    <row r="51" spans="1:3">
      <c r="A51" s="86" t="s">
        <v>55</v>
      </c>
      <c r="B51" s="87">
        <v>7505</v>
      </c>
      <c r="C51" s="83">
        <v>3000</v>
      </c>
    </row>
    <row r="52" spans="1:3" ht="39">
      <c r="A52" s="77" t="s">
        <v>56</v>
      </c>
      <c r="B52" s="78" t="s">
        <v>73</v>
      </c>
      <c r="C52" s="79"/>
    </row>
    <row r="53" spans="1:3" ht="15.75">
      <c r="A53" s="29" t="s">
        <v>47</v>
      </c>
      <c r="B53" s="30"/>
      <c r="C53" s="41">
        <f>SUM(C54+C55)</f>
        <v>1420.7</v>
      </c>
    </row>
    <row r="54" spans="1:3" ht="15.75">
      <c r="A54" s="34" t="s">
        <v>69</v>
      </c>
      <c r="B54" s="32">
        <v>1</v>
      </c>
      <c r="C54" s="39">
        <f>SUM(C56)</f>
        <v>1420.7</v>
      </c>
    </row>
    <row r="55" spans="1:3" ht="31.5">
      <c r="A55" s="34" t="s">
        <v>68</v>
      </c>
      <c r="B55" s="32">
        <v>2</v>
      </c>
      <c r="C55" s="39"/>
    </row>
    <row r="56" spans="1:3" ht="15.75">
      <c r="A56" s="29" t="s">
        <v>48</v>
      </c>
      <c r="B56" s="30"/>
      <c r="C56" s="41">
        <f>SUM(C57+C60)</f>
        <v>1420.7</v>
      </c>
    </row>
    <row r="57" spans="1:3" ht="15.75">
      <c r="A57" s="29" t="s">
        <v>137</v>
      </c>
      <c r="B57" s="30" t="s">
        <v>138</v>
      </c>
      <c r="C57" s="41">
        <f>SUM(C58:C59)</f>
        <v>1275.7</v>
      </c>
    </row>
    <row r="58" spans="1:3" ht="15.75">
      <c r="A58" s="34" t="s">
        <v>57</v>
      </c>
      <c r="B58" s="32">
        <v>8502</v>
      </c>
      <c r="C58" s="39">
        <v>810</v>
      </c>
    </row>
    <row r="59" spans="1:3" ht="31.5">
      <c r="A59" s="34" t="s">
        <v>79</v>
      </c>
      <c r="B59" s="32" t="s">
        <v>80</v>
      </c>
      <c r="C59" s="39">
        <v>465.7</v>
      </c>
    </row>
    <row r="60" spans="1:3" ht="15.75">
      <c r="A60" s="33" t="s">
        <v>136</v>
      </c>
      <c r="B60" s="30" t="s">
        <v>135</v>
      </c>
      <c r="C60" s="41">
        <f>SUM(C61:C62)</f>
        <v>145</v>
      </c>
    </row>
    <row r="61" spans="1:3" ht="15.75">
      <c r="A61" s="34" t="s">
        <v>58</v>
      </c>
      <c r="B61" s="32">
        <v>8602</v>
      </c>
      <c r="C61" s="39">
        <v>70</v>
      </c>
    </row>
    <row r="62" spans="1:3" ht="15.75">
      <c r="A62" s="34" t="s">
        <v>59</v>
      </c>
      <c r="B62" s="32">
        <v>8603</v>
      </c>
      <c r="C62" s="39">
        <v>75</v>
      </c>
    </row>
    <row r="63" spans="1:3" ht="19.5">
      <c r="A63" s="77" t="s">
        <v>60</v>
      </c>
      <c r="B63" s="78" t="s">
        <v>145</v>
      </c>
      <c r="C63" s="79"/>
    </row>
    <row r="64" spans="1:3" ht="15.75">
      <c r="A64" s="29" t="s">
        <v>47</v>
      </c>
      <c r="B64" s="30"/>
      <c r="C64" s="41">
        <f>SUM(C65:C66)</f>
        <v>36172.699999999997</v>
      </c>
    </row>
    <row r="65" spans="1:3" ht="15.75">
      <c r="A65" s="34" t="s">
        <v>69</v>
      </c>
      <c r="B65" s="32">
        <v>1</v>
      </c>
      <c r="C65" s="39">
        <f>SUM(C67-C66)</f>
        <v>32776.199999999997</v>
      </c>
    </row>
    <row r="66" spans="1:3" ht="31.5">
      <c r="A66" s="34" t="s">
        <v>68</v>
      </c>
      <c r="B66" s="32">
        <v>2</v>
      </c>
      <c r="C66" s="39">
        <v>3396.5</v>
      </c>
    </row>
    <row r="67" spans="1:3" ht="15.75">
      <c r="A67" s="29" t="s">
        <v>48</v>
      </c>
      <c r="B67" s="30"/>
      <c r="C67" s="41">
        <f>SUM(C68)</f>
        <v>36172.699999999997</v>
      </c>
    </row>
    <row r="68" spans="1:3" ht="15.75">
      <c r="A68" s="29" t="s">
        <v>133</v>
      </c>
      <c r="B68" s="30" t="s">
        <v>134</v>
      </c>
      <c r="C68" s="41">
        <f>SUM(C69:C70)</f>
        <v>36172.699999999997</v>
      </c>
    </row>
    <row r="69" spans="1:3" ht="15.75">
      <c r="A69" s="35" t="s">
        <v>61</v>
      </c>
      <c r="B69" s="32">
        <v>8802</v>
      </c>
      <c r="C69" s="39">
        <v>30153.5</v>
      </c>
    </row>
    <row r="70" spans="1:3" ht="31.5">
      <c r="A70" s="35" t="s">
        <v>77</v>
      </c>
      <c r="B70" s="32" t="s">
        <v>78</v>
      </c>
      <c r="C70" s="39">
        <v>6019.2</v>
      </c>
    </row>
    <row r="71" spans="1:3" ht="19.5">
      <c r="A71" s="77" t="s">
        <v>62</v>
      </c>
      <c r="B71" s="78">
        <v>10</v>
      </c>
      <c r="C71" s="79"/>
    </row>
    <row r="72" spans="1:3" ht="15.75">
      <c r="A72" s="29" t="s">
        <v>47</v>
      </c>
      <c r="B72" s="30"/>
      <c r="C72" s="41">
        <f>SUM(C73)</f>
        <v>49</v>
      </c>
    </row>
    <row r="73" spans="1:3" ht="15.75">
      <c r="A73" s="34" t="s">
        <v>69</v>
      </c>
      <c r="B73" s="32">
        <v>1</v>
      </c>
      <c r="C73" s="39">
        <f>SUM(C75)</f>
        <v>49</v>
      </c>
    </row>
    <row r="74" spans="1:3" ht="31.5">
      <c r="A74" s="34" t="s">
        <v>68</v>
      </c>
      <c r="B74" s="32">
        <v>2</v>
      </c>
      <c r="C74" s="39"/>
    </row>
    <row r="75" spans="1:3" ht="15.75">
      <c r="A75" s="29" t="s">
        <v>48</v>
      </c>
      <c r="B75" s="30"/>
      <c r="C75" s="41">
        <f>SUM(C76)</f>
        <v>49</v>
      </c>
    </row>
    <row r="76" spans="1:3" ht="15.75">
      <c r="A76" s="29" t="s">
        <v>62</v>
      </c>
      <c r="B76" s="30" t="s">
        <v>132</v>
      </c>
      <c r="C76" s="41">
        <f>SUM(C78+C77)</f>
        <v>49</v>
      </c>
    </row>
    <row r="77" spans="1:3" ht="15.75">
      <c r="A77" s="31" t="s">
        <v>189</v>
      </c>
      <c r="B77" s="93">
        <v>9012</v>
      </c>
      <c r="C77" s="39"/>
    </row>
    <row r="78" spans="1:3" ht="31.5">
      <c r="A78" s="36" t="s">
        <v>76</v>
      </c>
      <c r="B78" s="65">
        <v>9019</v>
      </c>
      <c r="C78" s="39">
        <v>49</v>
      </c>
    </row>
    <row r="79" spans="1:3" ht="15.75">
      <c r="A79" s="200" t="s">
        <v>213</v>
      </c>
      <c r="B79" s="200"/>
      <c r="C79" s="200"/>
    </row>
    <row r="80" spans="1:3">
      <c r="A80" s="163" t="s">
        <v>218</v>
      </c>
      <c r="B80" s="2"/>
    </row>
    <row r="81" spans="1:3" ht="15.75">
      <c r="A81" s="164">
        <v>23523543</v>
      </c>
      <c r="B81" s="2"/>
    </row>
    <row r="82" spans="1:3" ht="15.75">
      <c r="A82" s="25"/>
      <c r="B82" s="23"/>
      <c r="C82" s="16"/>
    </row>
    <row r="83" spans="1:3" ht="15.75">
      <c r="A83" s="25"/>
      <c r="B83" s="23"/>
      <c r="C83" s="16"/>
    </row>
    <row r="84" spans="1:3" ht="15.75">
      <c r="A84" s="25"/>
      <c r="B84" s="23"/>
      <c r="C84" s="16"/>
    </row>
    <row r="85" spans="1:3" ht="15.75">
      <c r="A85" s="25"/>
      <c r="B85" s="23"/>
      <c r="C85" s="16"/>
    </row>
    <row r="86" spans="1:3" ht="15.75">
      <c r="A86" s="25"/>
      <c r="B86" s="23"/>
      <c r="C86" s="16"/>
    </row>
    <row r="87" spans="1:3" ht="15.75">
      <c r="A87" s="25"/>
      <c r="B87" s="23"/>
      <c r="C87" s="16"/>
    </row>
    <row r="88" spans="1:3" ht="15.75">
      <c r="A88" s="25"/>
      <c r="B88" s="23"/>
      <c r="C88" s="16"/>
    </row>
    <row r="89" spans="1:3" ht="15.75">
      <c r="A89" s="25"/>
      <c r="B89" s="23"/>
      <c r="C89" s="16"/>
    </row>
    <row r="90" spans="1:3" ht="15.75">
      <c r="A90" s="25"/>
      <c r="B90" s="23"/>
      <c r="C90" s="16"/>
    </row>
    <row r="91" spans="1:3" ht="15.75">
      <c r="A91" s="25"/>
      <c r="B91" s="23"/>
      <c r="C91" s="16"/>
    </row>
    <row r="92" spans="1:3" ht="15.75">
      <c r="A92" s="25"/>
      <c r="B92" s="23"/>
      <c r="C92" s="16"/>
    </row>
    <row r="93" spans="1:3" ht="15.75">
      <c r="A93" s="25"/>
      <c r="B93" s="23"/>
      <c r="C93" s="16"/>
    </row>
    <row r="94" spans="1:3" ht="15.75">
      <c r="A94" s="25"/>
      <c r="B94" s="23"/>
      <c r="C94" s="16"/>
    </row>
    <row r="95" spans="1:3" ht="15.75">
      <c r="A95" s="25"/>
      <c r="B95" s="23"/>
      <c r="C95" s="16"/>
    </row>
    <row r="96" spans="1:3" ht="15.75">
      <c r="A96" s="25"/>
      <c r="B96" s="23"/>
      <c r="C96" s="16"/>
    </row>
    <row r="97" spans="1:3" ht="15.75">
      <c r="A97" s="25"/>
      <c r="B97" s="19"/>
      <c r="C97" s="16"/>
    </row>
  </sheetData>
  <mergeCells count="4">
    <mergeCell ref="B1:C1"/>
    <mergeCell ref="A4:C4"/>
    <mergeCell ref="A5:C5"/>
    <mergeCell ref="A79:C79"/>
  </mergeCells>
  <pageMargins left="1.1100000000000001" right="0.2" top="0.32" bottom="0.3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topLeftCell="A13" workbookViewId="0">
      <selection activeCell="B26" sqref="B26"/>
    </sheetView>
  </sheetViews>
  <sheetFormatPr defaultRowHeight="15"/>
  <cols>
    <col min="1" max="1" width="6.42578125" customWidth="1"/>
    <col min="2" max="2" width="25.140625" customWidth="1"/>
    <col min="3" max="3" width="36.85546875" customWidth="1"/>
    <col min="4" max="4" width="20.85546875" customWidth="1"/>
    <col min="6" max="6" width="12" customWidth="1"/>
    <col min="7" max="7" width="12.7109375" customWidth="1"/>
    <col min="8" max="8" width="10.85546875" customWidth="1"/>
  </cols>
  <sheetData>
    <row r="2" spans="1:9" ht="15.75">
      <c r="D2" s="129" t="s">
        <v>117</v>
      </c>
      <c r="I2" s="1"/>
    </row>
    <row r="3" spans="1:9" ht="15.75">
      <c r="D3" s="126" t="s">
        <v>190</v>
      </c>
      <c r="I3" s="1"/>
    </row>
    <row r="4" spans="1:9" ht="24" customHeight="1">
      <c r="D4" s="176" t="s">
        <v>234</v>
      </c>
    </row>
    <row r="5" spans="1:9" ht="15.75">
      <c r="D5" s="51"/>
    </row>
    <row r="6" spans="1:9" ht="18.75">
      <c r="A6" s="18"/>
    </row>
    <row r="7" spans="1:9" ht="46.5" customHeight="1">
      <c r="A7" s="202" t="s">
        <v>240</v>
      </c>
      <c r="B7" s="202"/>
      <c r="C7" s="202"/>
      <c r="D7" s="202"/>
    </row>
    <row r="8" spans="1:9" s="70" customFormat="1" ht="39" customHeight="1">
      <c r="A8" s="43" t="s">
        <v>87</v>
      </c>
      <c r="B8" s="43" t="s">
        <v>109</v>
      </c>
      <c r="C8" s="43" t="s">
        <v>110</v>
      </c>
      <c r="D8" s="72" t="s">
        <v>111</v>
      </c>
    </row>
    <row r="9" spans="1:9" ht="19.5">
      <c r="A9" s="71">
        <v>1</v>
      </c>
      <c r="B9" s="71">
        <v>2</v>
      </c>
      <c r="C9" s="71">
        <v>3</v>
      </c>
      <c r="D9" s="71">
        <v>4</v>
      </c>
    </row>
    <row r="10" spans="1:9" ht="99" customHeight="1">
      <c r="A10" s="203">
        <v>1</v>
      </c>
      <c r="B10" s="203">
        <v>142320</v>
      </c>
      <c r="C10" s="106" t="s">
        <v>193</v>
      </c>
      <c r="D10" s="128" t="s">
        <v>220</v>
      </c>
      <c r="I10" s="6"/>
    </row>
    <row r="11" spans="1:9" ht="55.5" customHeight="1">
      <c r="A11" s="203"/>
      <c r="B11" s="203"/>
      <c r="C11" s="204" t="s">
        <v>112</v>
      </c>
      <c r="D11" s="204"/>
    </row>
    <row r="12" spans="1:9" ht="55.5" customHeight="1">
      <c r="A12" s="62">
        <v>2</v>
      </c>
      <c r="B12" s="62">
        <v>142320</v>
      </c>
      <c r="C12" s="73" t="s">
        <v>113</v>
      </c>
      <c r="D12" s="90" t="s">
        <v>114</v>
      </c>
    </row>
    <row r="13" spans="1:9" ht="34.5" customHeight="1">
      <c r="A13" s="63">
        <v>3</v>
      </c>
      <c r="B13" s="166">
        <v>142310</v>
      </c>
      <c r="C13" s="168" t="s">
        <v>221</v>
      </c>
      <c r="D13" s="167" t="s">
        <v>222</v>
      </c>
    </row>
    <row r="14" spans="1:9" ht="18.75">
      <c r="A14" s="201" t="s">
        <v>115</v>
      </c>
      <c r="B14" s="201"/>
      <c r="C14" s="201"/>
      <c r="D14" s="201"/>
    </row>
    <row r="15" spans="1:9" ht="58.5" customHeight="1">
      <c r="A15" s="62">
        <v>4</v>
      </c>
      <c r="B15" s="62">
        <v>142310</v>
      </c>
      <c r="C15" s="189" t="s">
        <v>241</v>
      </c>
      <c r="D15" s="91" t="s">
        <v>116</v>
      </c>
    </row>
    <row r="16" spans="1:9" ht="26.25" customHeight="1">
      <c r="A16" s="207"/>
      <c r="B16" s="209"/>
      <c r="C16" s="209" t="s">
        <v>242</v>
      </c>
      <c r="D16" s="205" t="s">
        <v>235</v>
      </c>
    </row>
    <row r="17" spans="1:4" ht="40.5" customHeight="1">
      <c r="A17" s="208"/>
      <c r="B17" s="209"/>
      <c r="C17" s="209"/>
      <c r="D17" s="206"/>
    </row>
    <row r="18" spans="1:4" ht="37.5" customHeight="1">
      <c r="A18" s="210">
        <v>5</v>
      </c>
      <c r="B18" s="205">
        <v>142310</v>
      </c>
      <c r="C18" s="74" t="s">
        <v>119</v>
      </c>
      <c r="D18" s="91" t="s">
        <v>236</v>
      </c>
    </row>
    <row r="19" spans="1:4" ht="37.5" customHeight="1">
      <c r="A19" s="211"/>
      <c r="B19" s="213"/>
      <c r="C19" s="112" t="s">
        <v>192</v>
      </c>
      <c r="D19" s="91" t="s">
        <v>237</v>
      </c>
    </row>
    <row r="20" spans="1:4" ht="21" customHeight="1">
      <c r="A20" s="212"/>
      <c r="B20" s="206"/>
      <c r="C20" s="74" t="s">
        <v>118</v>
      </c>
      <c r="D20" s="177" t="s">
        <v>238</v>
      </c>
    </row>
    <row r="21" spans="1:4" ht="33.75" customHeight="1">
      <c r="A21" s="72">
        <v>6</v>
      </c>
      <c r="B21" s="64">
        <v>142310</v>
      </c>
      <c r="C21" s="74" t="s">
        <v>120</v>
      </c>
      <c r="D21" s="91" t="s">
        <v>239</v>
      </c>
    </row>
    <row r="22" spans="1:4" ht="15.75" customHeight="1">
      <c r="A22" s="169"/>
      <c r="B22" s="170"/>
      <c r="C22" s="171"/>
      <c r="D22" s="170"/>
    </row>
    <row r="23" spans="1:4" ht="20.25" customHeight="1">
      <c r="B23" s="200" t="s">
        <v>213</v>
      </c>
      <c r="C23" s="200"/>
      <c r="D23" s="200"/>
    </row>
    <row r="24" spans="1:4">
      <c r="B24" s="163" t="s">
        <v>219</v>
      </c>
      <c r="C24" s="2"/>
    </row>
    <row r="25" spans="1:4" ht="15.75">
      <c r="B25" s="164">
        <v>23523543</v>
      </c>
      <c r="C25" s="2"/>
    </row>
    <row r="26" spans="1:4">
      <c r="C26" s="2"/>
    </row>
    <row r="27" spans="1:4">
      <c r="C27" s="2"/>
    </row>
  </sheetData>
  <mergeCells count="12">
    <mergeCell ref="B23:D23"/>
    <mergeCell ref="A14:D14"/>
    <mergeCell ref="A7:D7"/>
    <mergeCell ref="B10:B11"/>
    <mergeCell ref="A10:A11"/>
    <mergeCell ref="C11:D11"/>
    <mergeCell ref="D16:D17"/>
    <mergeCell ref="A16:A17"/>
    <mergeCell ref="B16:B17"/>
    <mergeCell ref="A18:A20"/>
    <mergeCell ref="C16:C17"/>
    <mergeCell ref="B18:B20"/>
  </mergeCells>
  <pageMargins left="0.91" right="0.19" top="0.22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topLeftCell="A19" workbookViewId="0">
      <selection activeCell="F26" sqref="F26"/>
    </sheetView>
  </sheetViews>
  <sheetFormatPr defaultRowHeight="15"/>
  <cols>
    <col min="1" max="1" width="5" customWidth="1"/>
    <col min="2" max="2" width="39.28515625" customWidth="1"/>
    <col min="3" max="3" width="10.42578125" customWidth="1"/>
    <col min="4" max="4" width="8.5703125" customWidth="1"/>
    <col min="5" max="5" width="10.140625" customWidth="1"/>
    <col min="6" max="6" width="12.7109375" customWidth="1"/>
  </cols>
  <sheetData>
    <row r="2" spans="1:6" ht="18.75">
      <c r="F2" s="53" t="s">
        <v>108</v>
      </c>
    </row>
    <row r="3" spans="1:6" ht="18.75">
      <c r="F3" s="111" t="s">
        <v>190</v>
      </c>
    </row>
    <row r="4" spans="1:6" ht="24" customHeight="1">
      <c r="F4" s="193" t="s">
        <v>246</v>
      </c>
    </row>
    <row r="5" spans="1:6" ht="15.75">
      <c r="F5" s="51"/>
    </row>
    <row r="6" spans="1:6" ht="15.75">
      <c r="F6" s="51"/>
    </row>
    <row r="7" spans="1:6" ht="18.75">
      <c r="A7" s="17"/>
    </row>
    <row r="8" spans="1:6" ht="18.75">
      <c r="A8" s="214" t="s">
        <v>85</v>
      </c>
      <c r="B8" s="214"/>
      <c r="C8" s="214"/>
      <c r="D8" s="214"/>
      <c r="E8" s="214"/>
      <c r="F8" s="214"/>
    </row>
    <row r="9" spans="1:6" ht="18.75">
      <c r="A9" s="214" t="s">
        <v>243</v>
      </c>
      <c r="B9" s="214"/>
      <c r="C9" s="214"/>
      <c r="D9" s="214"/>
      <c r="E9" s="214"/>
      <c r="F9" s="214"/>
    </row>
    <row r="10" spans="1:6" ht="18.75">
      <c r="A10" s="18" t="s">
        <v>86</v>
      </c>
    </row>
    <row r="11" spans="1:6" ht="39.75" customHeight="1">
      <c r="A11" s="205" t="s">
        <v>87</v>
      </c>
      <c r="B11" s="205" t="s">
        <v>88</v>
      </c>
      <c r="C11" s="48" t="s">
        <v>1</v>
      </c>
      <c r="D11" s="215" t="s">
        <v>90</v>
      </c>
      <c r="E11" s="215"/>
      <c r="F11" s="215"/>
    </row>
    <row r="12" spans="1:6" ht="93.75" customHeight="1">
      <c r="A12" s="206"/>
      <c r="B12" s="206"/>
      <c r="C12" s="48" t="s">
        <v>89</v>
      </c>
      <c r="D12" s="48" t="s">
        <v>91</v>
      </c>
      <c r="E12" s="48" t="s">
        <v>92</v>
      </c>
      <c r="F12" s="48" t="s">
        <v>93</v>
      </c>
    </row>
    <row r="13" spans="1:6" s="46" customFormat="1" ht="12.75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</row>
    <row r="14" spans="1:6" s="46" customFormat="1" ht="20.100000000000001" customHeight="1">
      <c r="A14" s="47">
        <v>1</v>
      </c>
      <c r="B14" s="191" t="s">
        <v>36</v>
      </c>
      <c r="C14" s="50" t="s">
        <v>94</v>
      </c>
      <c r="D14" s="47"/>
      <c r="E14" s="192">
        <v>332.4</v>
      </c>
      <c r="F14" s="95"/>
    </row>
    <row r="15" spans="1:6" s="46" customFormat="1" ht="20.100000000000001" customHeight="1">
      <c r="A15" s="47"/>
      <c r="B15" s="191" t="s">
        <v>244</v>
      </c>
      <c r="C15" s="50"/>
      <c r="D15" s="47"/>
      <c r="E15" s="190">
        <f>SUM(E16:E22)</f>
        <v>2515.4</v>
      </c>
      <c r="F15" s="95"/>
    </row>
    <row r="16" spans="1:6" s="46" customFormat="1" ht="20.100000000000001" customHeight="1">
      <c r="A16" s="47">
        <v>2</v>
      </c>
      <c r="B16" s="8" t="s">
        <v>19</v>
      </c>
      <c r="C16" s="50" t="s">
        <v>95</v>
      </c>
      <c r="D16" s="47"/>
      <c r="E16" s="94">
        <v>167.9</v>
      </c>
      <c r="F16" s="125"/>
    </row>
    <row r="17" spans="1:6" s="46" customFormat="1" ht="20.100000000000001" customHeight="1">
      <c r="A17" s="47">
        <v>3</v>
      </c>
      <c r="B17" s="8" t="s">
        <v>20</v>
      </c>
      <c r="C17" s="50" t="s">
        <v>95</v>
      </c>
      <c r="D17" s="47"/>
      <c r="E17" s="94">
        <v>360.5</v>
      </c>
      <c r="F17" s="125"/>
    </row>
    <row r="18" spans="1:6" s="46" customFormat="1" ht="20.100000000000001" customHeight="1">
      <c r="A18" s="47">
        <v>4</v>
      </c>
      <c r="B18" s="8" t="s">
        <v>21</v>
      </c>
      <c r="C18" s="50" t="s">
        <v>95</v>
      </c>
      <c r="D18" s="47"/>
      <c r="E18" s="94">
        <v>580</v>
      </c>
      <c r="F18" s="125"/>
    </row>
    <row r="19" spans="1:6" s="46" customFormat="1" ht="20.100000000000001" customHeight="1">
      <c r="A19" s="47">
        <v>5</v>
      </c>
      <c r="B19" s="8" t="s">
        <v>22</v>
      </c>
      <c r="C19" s="50" t="s">
        <v>95</v>
      </c>
      <c r="D19" s="47"/>
      <c r="E19" s="94">
        <v>202.7</v>
      </c>
      <c r="F19" s="125"/>
    </row>
    <row r="20" spans="1:6" s="46" customFormat="1" ht="20.100000000000001" customHeight="1">
      <c r="A20" s="47">
        <v>6</v>
      </c>
      <c r="B20" s="8" t="s">
        <v>23</v>
      </c>
      <c r="C20" s="50" t="s">
        <v>95</v>
      </c>
      <c r="D20" s="47"/>
      <c r="E20" s="94">
        <v>198.8</v>
      </c>
      <c r="F20" s="125"/>
    </row>
    <row r="21" spans="1:6" ht="20.100000000000001" customHeight="1">
      <c r="A21" s="47">
        <v>7</v>
      </c>
      <c r="B21" s="8" t="s">
        <v>24</v>
      </c>
      <c r="C21" s="50" t="s">
        <v>95</v>
      </c>
      <c r="D21" s="47"/>
      <c r="E21" s="94">
        <v>520.5</v>
      </c>
      <c r="F21" s="125"/>
    </row>
    <row r="22" spans="1:6" ht="20.100000000000001" customHeight="1">
      <c r="A22" s="47">
        <v>8</v>
      </c>
      <c r="B22" s="8" t="s">
        <v>25</v>
      </c>
      <c r="C22" s="50" t="s">
        <v>95</v>
      </c>
      <c r="D22" s="47"/>
      <c r="E22" s="94">
        <v>485</v>
      </c>
      <c r="F22" s="95"/>
    </row>
    <row r="23" spans="1:6" ht="20.100000000000001" customHeight="1">
      <c r="A23" s="47"/>
      <c r="B23" s="191" t="s">
        <v>245</v>
      </c>
      <c r="C23" s="50"/>
      <c r="D23" s="47"/>
      <c r="E23" s="190">
        <f>SUM(E24:E25)</f>
        <v>881.1</v>
      </c>
      <c r="F23" s="95"/>
    </row>
    <row r="24" spans="1:6" ht="20.100000000000001" customHeight="1">
      <c r="A24" s="47">
        <v>9</v>
      </c>
      <c r="B24" s="15" t="s">
        <v>33</v>
      </c>
      <c r="C24" s="50" t="s">
        <v>96</v>
      </c>
      <c r="D24" s="47"/>
      <c r="E24" s="94">
        <v>213.6</v>
      </c>
      <c r="F24" s="95"/>
    </row>
    <row r="25" spans="1:6" ht="20.100000000000001" customHeight="1">
      <c r="A25" s="47">
        <v>10</v>
      </c>
      <c r="B25" s="15" t="s">
        <v>34</v>
      </c>
      <c r="C25" s="50" t="s">
        <v>96</v>
      </c>
      <c r="D25" s="47"/>
      <c r="E25" s="94">
        <v>667.5</v>
      </c>
      <c r="F25" s="95"/>
    </row>
    <row r="26" spans="1:6" ht="20.100000000000001" customHeight="1">
      <c r="A26" s="216" t="s">
        <v>18</v>
      </c>
      <c r="B26" s="216"/>
      <c r="C26" s="49"/>
      <c r="D26" s="44"/>
      <c r="E26" s="220">
        <f>SUM(E14+E15+E23)</f>
        <v>3728.9</v>
      </c>
      <c r="F26" s="96"/>
    </row>
    <row r="27" spans="1:6" ht="18.75">
      <c r="A27" s="20"/>
      <c r="E27" s="89"/>
    </row>
    <row r="28" spans="1:6" ht="18.75">
      <c r="A28" s="20"/>
    </row>
    <row r="30" spans="1:6" ht="15.75">
      <c r="B30" s="165" t="s">
        <v>213</v>
      </c>
      <c r="C30" s="165"/>
      <c r="D30" s="165"/>
    </row>
    <row r="31" spans="1:6">
      <c r="A31" s="127"/>
      <c r="B31" s="127"/>
      <c r="C31" s="2"/>
    </row>
    <row r="32" spans="1:6">
      <c r="B32" s="163" t="s">
        <v>217</v>
      </c>
      <c r="C32" s="2"/>
    </row>
    <row r="33" spans="2:3">
      <c r="B33" s="163" t="s">
        <v>215</v>
      </c>
      <c r="C33" s="2"/>
    </row>
    <row r="34" spans="2:3" ht="15.75">
      <c r="B34" s="164">
        <v>23523543</v>
      </c>
      <c r="C34" s="2"/>
    </row>
  </sheetData>
  <mergeCells count="6">
    <mergeCell ref="A8:F8"/>
    <mergeCell ref="A9:F9"/>
    <mergeCell ref="D11:F11"/>
    <mergeCell ref="A26:B26"/>
    <mergeCell ref="B11:B12"/>
    <mergeCell ref="A11:A12"/>
  </mergeCells>
  <pageMargins left="1.2" right="0.21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8"/>
  <sheetViews>
    <sheetView topLeftCell="A13" workbookViewId="0">
      <selection activeCell="E17" sqref="E17"/>
    </sheetView>
  </sheetViews>
  <sheetFormatPr defaultRowHeight="15"/>
  <cols>
    <col min="2" max="2" width="32.140625" customWidth="1"/>
    <col min="3" max="3" width="35.42578125" customWidth="1"/>
    <col min="4" max="4" width="10.28515625" customWidth="1"/>
  </cols>
  <sheetData>
    <row r="1" spans="2:4">
      <c r="C1" s="176" t="s">
        <v>107</v>
      </c>
      <c r="D1" s="69"/>
    </row>
    <row r="2" spans="2:4">
      <c r="C2" s="105" t="s">
        <v>190</v>
      </c>
      <c r="D2" s="69"/>
    </row>
    <row r="3" spans="2:4" ht="28.5" customHeight="1">
      <c r="C3" s="176" t="s">
        <v>234</v>
      </c>
      <c r="D3" s="61" t="s">
        <v>105</v>
      </c>
    </row>
    <row r="4" spans="2:4">
      <c r="C4" s="68"/>
      <c r="D4" s="61"/>
    </row>
    <row r="5" spans="2:4">
      <c r="C5" s="68"/>
      <c r="D5" s="61"/>
    </row>
    <row r="6" spans="2:4">
      <c r="C6" s="68"/>
      <c r="D6" s="61"/>
    </row>
    <row r="10" spans="2:4" ht="18.75">
      <c r="B10" s="214" t="s">
        <v>84</v>
      </c>
      <c r="C10" s="214"/>
    </row>
    <row r="11" spans="2:4" ht="15.75">
      <c r="B11" s="19"/>
      <c r="C11" s="11"/>
    </row>
    <row r="12" spans="2:4" ht="18.75">
      <c r="B12" s="22" t="s">
        <v>201</v>
      </c>
      <c r="C12" s="11"/>
    </row>
    <row r="13" spans="2:4" ht="25.5" customHeight="1">
      <c r="B13" s="21"/>
      <c r="C13" s="66" t="s">
        <v>104</v>
      </c>
    </row>
    <row r="14" spans="2:4" s="57" customFormat="1" ht="37.5" customHeight="1">
      <c r="B14" s="67" t="s">
        <v>43</v>
      </c>
      <c r="C14" s="67" t="s">
        <v>191</v>
      </c>
    </row>
    <row r="15" spans="2:4" ht="26.25" customHeight="1">
      <c r="B15" s="42" t="s">
        <v>44</v>
      </c>
      <c r="C15" s="110">
        <v>988</v>
      </c>
    </row>
    <row r="16" spans="2:4" ht="33" customHeight="1">
      <c r="B16" s="42" t="s">
        <v>45</v>
      </c>
      <c r="C16" s="43">
        <v>0</v>
      </c>
    </row>
    <row r="17" spans="2:9" ht="18.75">
      <c r="B17" s="17"/>
    </row>
    <row r="18" spans="2:9" ht="18.75">
      <c r="B18" s="17"/>
    </row>
    <row r="19" spans="2:9" ht="18.75">
      <c r="B19" s="17"/>
    </row>
    <row r="20" spans="2:9" ht="18.75">
      <c r="B20" s="20"/>
    </row>
    <row r="22" spans="2:9" hidden="1">
      <c r="B22" s="104" t="s">
        <v>204</v>
      </c>
      <c r="C22" s="104"/>
      <c r="D22" s="104"/>
      <c r="E22" s="104"/>
      <c r="F22" s="104"/>
      <c r="G22" s="104"/>
      <c r="H22" s="104"/>
      <c r="I22" s="104"/>
    </row>
    <row r="24" spans="2:9" ht="15.75">
      <c r="B24" s="165" t="s">
        <v>213</v>
      </c>
    </row>
    <row r="25" spans="2:9">
      <c r="B25" s="127"/>
    </row>
    <row r="26" spans="2:9">
      <c r="B26" s="163" t="s">
        <v>217</v>
      </c>
    </row>
    <row r="27" spans="2:9">
      <c r="B27" s="163" t="s">
        <v>215</v>
      </c>
    </row>
    <row r="28" spans="2:9" ht="15.75">
      <c r="B28" s="164">
        <v>23523543</v>
      </c>
    </row>
  </sheetData>
  <mergeCells count="1">
    <mergeCell ref="B10:C10"/>
  </mergeCells>
  <pageMargins left="1.3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topLeftCell="A7" workbookViewId="0">
      <selection activeCell="C23" sqref="C23"/>
    </sheetView>
  </sheetViews>
  <sheetFormatPr defaultRowHeight="15"/>
  <cols>
    <col min="1" max="1" width="43.7109375" style="12" customWidth="1"/>
    <col min="2" max="2" width="13.140625" style="12" customWidth="1"/>
    <col min="3" max="3" width="14" style="12" customWidth="1"/>
    <col min="4" max="16384" width="9.140625" style="12"/>
  </cols>
  <sheetData>
    <row r="1" spans="1:3">
      <c r="B1" s="194" t="s">
        <v>106</v>
      </c>
      <c r="C1" s="194"/>
    </row>
    <row r="2" spans="1:3">
      <c r="B2" s="13"/>
      <c r="C2" s="105" t="s">
        <v>190</v>
      </c>
    </row>
    <row r="3" spans="1:3" ht="22.5" customHeight="1">
      <c r="B3" s="13"/>
      <c r="C3" s="176" t="s">
        <v>234</v>
      </c>
    </row>
    <row r="9" spans="1:3" ht="38.25" customHeight="1">
      <c r="A9" s="217" t="s">
        <v>202</v>
      </c>
      <c r="B9" s="217"/>
      <c r="C9" s="217"/>
    </row>
    <row r="10" spans="1:3">
      <c r="A10" s="218" t="s">
        <v>233</v>
      </c>
      <c r="B10" s="218"/>
      <c r="C10" s="218"/>
    </row>
    <row r="11" spans="1:3" ht="25.5">
      <c r="A11" s="4" t="s">
        <v>0</v>
      </c>
      <c r="B11" s="5" t="s">
        <v>16</v>
      </c>
      <c r="C11" s="5" t="s">
        <v>17</v>
      </c>
    </row>
    <row r="12" spans="1:3" ht="15.75">
      <c r="A12" s="8" t="s">
        <v>19</v>
      </c>
      <c r="B12" s="14" t="s">
        <v>26</v>
      </c>
      <c r="C12" s="97">
        <v>23.4</v>
      </c>
    </row>
    <row r="13" spans="1:3" ht="15.75">
      <c r="A13" s="8" t="s">
        <v>20</v>
      </c>
      <c r="B13" s="14" t="s">
        <v>27</v>
      </c>
      <c r="C13" s="97">
        <v>44.55</v>
      </c>
    </row>
    <row r="14" spans="1:3" ht="15.75">
      <c r="A14" s="8" t="s">
        <v>21</v>
      </c>
      <c r="B14" s="14" t="s">
        <v>28</v>
      </c>
      <c r="C14" s="97">
        <v>58.1</v>
      </c>
    </row>
    <row r="15" spans="1:3" ht="15.75">
      <c r="A15" s="8" t="s">
        <v>22</v>
      </c>
      <c r="B15" s="14" t="s">
        <v>29</v>
      </c>
      <c r="C15" s="97">
        <v>23.4</v>
      </c>
    </row>
    <row r="16" spans="1:3" ht="15.75">
      <c r="A16" s="8" t="s">
        <v>23</v>
      </c>
      <c r="B16" s="14" t="s">
        <v>30</v>
      </c>
      <c r="C16" s="97">
        <v>30.68</v>
      </c>
    </row>
    <row r="17" spans="1:7" ht="15.75">
      <c r="A17" s="52" t="s">
        <v>24</v>
      </c>
      <c r="B17" s="14" t="s">
        <v>31</v>
      </c>
      <c r="C17" s="97">
        <v>57.1</v>
      </c>
    </row>
    <row r="18" spans="1:7" ht="15.75">
      <c r="A18" s="8" t="s">
        <v>25</v>
      </c>
      <c r="B18" s="14" t="s">
        <v>32</v>
      </c>
      <c r="C18" s="97">
        <v>61.3</v>
      </c>
    </row>
    <row r="19" spans="1:7" ht="15.75">
      <c r="A19" s="15" t="s">
        <v>33</v>
      </c>
      <c r="B19" s="14" t="s">
        <v>38</v>
      </c>
      <c r="C19" s="97">
        <v>22.06</v>
      </c>
    </row>
    <row r="20" spans="1:7" ht="15.75">
      <c r="A20" s="15" t="s">
        <v>34</v>
      </c>
      <c r="B20" s="14" t="s">
        <v>39</v>
      </c>
      <c r="C20" s="97">
        <v>63.6</v>
      </c>
    </row>
    <row r="21" spans="1:7" ht="15.75">
      <c r="A21" s="15" t="s">
        <v>35</v>
      </c>
      <c r="B21" s="14" t="s">
        <v>40</v>
      </c>
      <c r="C21" s="97">
        <v>8.5</v>
      </c>
    </row>
    <row r="22" spans="1:7" ht="15.75">
      <c r="A22" s="15" t="s">
        <v>36</v>
      </c>
      <c r="B22" s="14" t="s">
        <v>41</v>
      </c>
      <c r="C22" s="97">
        <v>66.5</v>
      </c>
    </row>
    <row r="23" spans="1:7" ht="15.75">
      <c r="A23" s="15" t="s">
        <v>37</v>
      </c>
      <c r="B23" s="14" t="s">
        <v>42</v>
      </c>
      <c r="C23" s="97">
        <v>9</v>
      </c>
    </row>
    <row r="24" spans="1:7" ht="15.75">
      <c r="A24" s="37" t="s">
        <v>18</v>
      </c>
      <c r="B24" s="14"/>
      <c r="C24" s="38">
        <f>SUM(C12:C23)</f>
        <v>468.19</v>
      </c>
    </row>
    <row r="30" spans="1:7" ht="15.75">
      <c r="A30" s="165" t="s">
        <v>213</v>
      </c>
    </row>
    <row r="31" spans="1:7">
      <c r="A31" s="127"/>
      <c r="G31" s="12" t="s">
        <v>102</v>
      </c>
    </row>
    <row r="32" spans="1:7">
      <c r="A32" s="163" t="s">
        <v>217</v>
      </c>
    </row>
    <row r="33" spans="1:1">
      <c r="A33" s="163" t="s">
        <v>215</v>
      </c>
    </row>
    <row r="34" spans="1:1" ht="15.75">
      <c r="A34" s="164">
        <v>23523543</v>
      </c>
    </row>
  </sheetData>
  <mergeCells count="3">
    <mergeCell ref="A9:C9"/>
    <mergeCell ref="B1:C1"/>
    <mergeCell ref="A10:C10"/>
  </mergeCells>
  <pageMargins left="1.26" right="0.19" top="0.5600000000000000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4"/>
  <sheetViews>
    <sheetView tabSelected="1" topLeftCell="A7" workbookViewId="0">
      <selection activeCell="E13" sqref="E13"/>
    </sheetView>
  </sheetViews>
  <sheetFormatPr defaultRowHeight="15"/>
  <cols>
    <col min="2" max="2" width="32.140625" customWidth="1"/>
    <col min="3" max="3" width="35.42578125" customWidth="1"/>
    <col min="4" max="4" width="10.28515625" customWidth="1"/>
  </cols>
  <sheetData>
    <row r="1" spans="2:4">
      <c r="C1" s="176" t="s">
        <v>100</v>
      </c>
      <c r="D1" s="69"/>
    </row>
    <row r="2" spans="2:4">
      <c r="C2" s="105" t="s">
        <v>190</v>
      </c>
      <c r="D2" s="69"/>
    </row>
    <row r="3" spans="2:4" ht="19.5" customHeight="1">
      <c r="C3" s="176" t="s">
        <v>234</v>
      </c>
      <c r="D3" s="61" t="s">
        <v>105</v>
      </c>
    </row>
    <row r="4" spans="2:4">
      <c r="C4" s="68"/>
      <c r="D4" s="61"/>
    </row>
    <row r="5" spans="2:4">
      <c r="C5" s="68"/>
      <c r="D5" s="61"/>
    </row>
    <row r="6" spans="2:4">
      <c r="C6" s="68"/>
      <c r="D6" s="61"/>
    </row>
    <row r="10" spans="2:4" ht="15.75">
      <c r="B10" s="219" t="s">
        <v>122</v>
      </c>
      <c r="C10" s="219"/>
    </row>
    <row r="11" spans="2:4" ht="15.75">
      <c r="B11" s="25" t="s">
        <v>123</v>
      </c>
      <c r="C11" s="11"/>
    </row>
    <row r="12" spans="2:4" ht="15.75">
      <c r="B12" s="219" t="s">
        <v>203</v>
      </c>
      <c r="C12" s="219"/>
    </row>
    <row r="13" spans="2:4" ht="25.5" customHeight="1">
      <c r="B13" s="21"/>
      <c r="C13" s="66"/>
    </row>
    <row r="14" spans="2:4" s="57" customFormat="1" ht="37.5" customHeight="1">
      <c r="B14" s="72" t="s">
        <v>43</v>
      </c>
      <c r="C14" s="72" t="s">
        <v>126</v>
      </c>
    </row>
    <row r="15" spans="2:4" ht="26.25" customHeight="1">
      <c r="B15" s="42" t="s">
        <v>124</v>
      </c>
      <c r="C15" s="43">
        <v>250</v>
      </c>
    </row>
    <row r="16" spans="2:4" ht="33" customHeight="1">
      <c r="B16" s="42" t="s">
        <v>125</v>
      </c>
      <c r="C16" s="43">
        <v>250</v>
      </c>
    </row>
    <row r="17" spans="2:2" ht="18.75">
      <c r="B17" s="17"/>
    </row>
    <row r="18" spans="2:2" ht="18.75">
      <c r="B18" s="17"/>
    </row>
    <row r="19" spans="2:2" ht="18.75">
      <c r="B19" s="17"/>
    </row>
    <row r="20" spans="2:2" ht="15.75">
      <c r="B20" s="165" t="s">
        <v>213</v>
      </c>
    </row>
    <row r="21" spans="2:2">
      <c r="B21" s="127"/>
    </row>
    <row r="22" spans="2:2">
      <c r="B22" s="163" t="s">
        <v>217</v>
      </c>
    </row>
    <row r="23" spans="2:2">
      <c r="B23" s="163" t="s">
        <v>215</v>
      </c>
    </row>
    <row r="24" spans="2:2" ht="15.75">
      <c r="B24" s="164">
        <v>23523543</v>
      </c>
    </row>
  </sheetData>
  <mergeCells count="2">
    <mergeCell ref="B10:C10"/>
    <mergeCell ref="B12:C12"/>
  </mergeCells>
  <pageMargins left="0.64" right="0.19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anexa 1</vt:lpstr>
      <vt:lpstr>anexa 2</vt:lpstr>
      <vt:lpstr>anexa 3 </vt:lpstr>
      <vt:lpstr>anexa 4</vt:lpstr>
      <vt:lpstr>anexa 5</vt:lpstr>
      <vt:lpstr>anexa 6</vt:lpstr>
      <vt:lpstr>anexa 7</vt:lpstr>
      <vt:lpstr>anexa 8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2018-11-22T11:53:58Z</cp:lastPrinted>
  <dcterms:created xsi:type="dcterms:W3CDTF">2015-11-12T11:11:12Z</dcterms:created>
  <dcterms:modified xsi:type="dcterms:W3CDTF">2018-11-22T12:59:43Z</dcterms:modified>
</cp:coreProperties>
</file>