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4815" activeTab="1"/>
  </bookViews>
  <sheets>
    <sheet name="anexa 1" sheetId="1" r:id="rId1"/>
    <sheet name="anexa 2" sheetId="21" r:id="rId2"/>
    <sheet name="anexa 3 " sheetId="15" r:id="rId3"/>
    <sheet name="anexa 4" sheetId="4" r:id="rId4"/>
    <sheet name="anexa 5" sheetId="12" r:id="rId5"/>
    <sheet name="anexa 6." sheetId="13" r:id="rId6"/>
    <sheet name="anexa 7" sheetId="11" r:id="rId7"/>
    <sheet name="anexa 8" sheetId="5" r:id="rId8"/>
    <sheet name="anexa 9" sheetId="14" r:id="rId9"/>
  </sheets>
  <calcPr calcId="124519"/>
</workbook>
</file>

<file path=xl/calcChain.xml><?xml version="1.0" encoding="utf-8"?>
<calcChain xmlns="http://schemas.openxmlformats.org/spreadsheetml/2006/main">
  <c r="C69" i="15"/>
  <c r="C68" s="1"/>
  <c r="C51" i="21"/>
  <c r="C47"/>
  <c r="C45"/>
  <c r="C43"/>
  <c r="C40"/>
  <c r="C38"/>
  <c r="C36"/>
  <c r="C34"/>
  <c r="C32"/>
  <c r="C23"/>
  <c r="C17"/>
  <c r="C13"/>
  <c r="C9"/>
  <c r="C8" s="1"/>
  <c r="H19" i="13" l="1"/>
  <c r="C66" i="15"/>
  <c r="C65" s="1"/>
  <c r="E16" i="12"/>
  <c r="E26" s="1"/>
  <c r="C26" i="15"/>
  <c r="C25" s="1"/>
  <c r="C23" s="1"/>
  <c r="C22" s="1"/>
  <c r="C19"/>
  <c r="C17"/>
  <c r="C15"/>
  <c r="C61"/>
  <c r="C60" s="1"/>
  <c r="C53"/>
  <c r="C50"/>
  <c r="C49" s="1"/>
  <c r="C47" s="1"/>
  <c r="C46" s="1"/>
  <c r="C42"/>
  <c r="C41" s="1"/>
  <c r="C35"/>
  <c r="C33"/>
  <c r="C57"/>
  <c r="C38"/>
  <c r="C18" i="1"/>
  <c r="C16" s="1"/>
  <c r="C17" s="1"/>
  <c r="C32" i="15" l="1"/>
  <c r="C14"/>
  <c r="C12" s="1"/>
  <c r="C11" s="1"/>
  <c r="C30"/>
  <c r="C29" s="1"/>
  <c r="F26" i="12"/>
  <c r="G18" i="13"/>
  <c r="G17"/>
  <c r="F19"/>
  <c r="C7" i="15" l="1"/>
  <c r="C24" i="5"/>
  <c r="G19" i="13" l="1"/>
</calcChain>
</file>

<file path=xl/sharedStrings.xml><?xml version="1.0" encoding="utf-8"?>
<sst xmlns="http://schemas.openxmlformats.org/spreadsheetml/2006/main" count="321" uniqueCount="239">
  <si>
    <t xml:space="preserve">Denumirea </t>
  </si>
  <si>
    <t>Cod</t>
  </si>
  <si>
    <t xml:space="preserve">Cod                                     Eco
</t>
  </si>
  <si>
    <t>Suma,            mii lei</t>
  </si>
  <si>
    <t>inclusiv transferuri de la bugetul de stat</t>
  </si>
  <si>
    <t xml:space="preserve">I. VENITURI, total </t>
  </si>
  <si>
    <t>inclusiv conform clasificaţiei economice (k3)</t>
  </si>
  <si>
    <t xml:space="preserve">II. CHELTUIELI, total </t>
  </si>
  <si>
    <t>2+3</t>
  </si>
  <si>
    <t xml:space="preserve">III. SOLD BUGETAR </t>
  </si>
  <si>
    <t>1-(2+3)</t>
  </si>
  <si>
    <t xml:space="preserve">IV. SURSELE DE FINANŢARE, total </t>
  </si>
  <si>
    <t>4+5+9</t>
  </si>
  <si>
    <t>Suma, mii lei</t>
  </si>
  <si>
    <t>Cheltuieli, total</t>
  </si>
  <si>
    <t>Denumirea</t>
  </si>
  <si>
    <t>P2</t>
  </si>
  <si>
    <t>F3</t>
  </si>
  <si>
    <t>Proiect</t>
  </si>
  <si>
    <t>Cod                        Org1/Org2</t>
  </si>
  <si>
    <t>Efectivul de         personal, unităţi</t>
  </si>
  <si>
    <t>Cod Eco (k6)</t>
  </si>
  <si>
    <t>Total</t>
  </si>
  <si>
    <t xml:space="preserve">                                                                                                               La decizia Consiliului orăşenesc Orhei </t>
  </si>
  <si>
    <t>Grădiniţa  de copii nr.1  "Foişorul" Orhei</t>
  </si>
  <si>
    <t>Grădiniţa  de copii nr.2 "Albinuţa" Orhei</t>
  </si>
  <si>
    <t>Grădiniţa  de copii nr.4 "Clopoţelul" Orhei</t>
  </si>
  <si>
    <t>Grădiniţa  de copii nr.5 "Ghiocel" Orhei</t>
  </si>
  <si>
    <t>Grădiniţa  de copii nr.6 "Steluţa" Orhei</t>
  </si>
  <si>
    <t>Grădiniţa  de copii nr.8 "Vîntuleţ" Orhei</t>
  </si>
  <si>
    <t>Grădiniţa  de copii nr.12 "Curcubeu" Orhei</t>
  </si>
  <si>
    <t>08414</t>
  </si>
  <si>
    <t>08415</t>
  </si>
  <si>
    <t>08416</t>
  </si>
  <si>
    <t>08417</t>
  </si>
  <si>
    <t>08418</t>
  </si>
  <si>
    <t>08419</t>
  </si>
  <si>
    <t>08420</t>
  </si>
  <si>
    <t>Şcoala de arte plastice pentru copii Orhei</t>
  </si>
  <si>
    <t>Şcoala de muzică pentru copii Orhei</t>
  </si>
  <si>
    <t>Muzeul de istorie şi etnografie Orhei</t>
  </si>
  <si>
    <t>Aparatul primarului Orhei</t>
  </si>
  <si>
    <t>Staţia de salvare pe apă</t>
  </si>
  <si>
    <t>08431</t>
  </si>
  <si>
    <t>08432</t>
  </si>
  <si>
    <t>08449</t>
  </si>
  <si>
    <t>10933</t>
  </si>
  <si>
    <t>12674</t>
  </si>
  <si>
    <t>Indicatorii</t>
  </si>
  <si>
    <t>Împrumuturi contractate</t>
  </si>
  <si>
    <t>Garanţii acordate</t>
  </si>
  <si>
    <t>Servicii de stat cu destinaţie generală</t>
  </si>
  <si>
    <t xml:space="preserve">      Resurse, total</t>
  </si>
  <si>
    <t xml:space="preserve">      Cheltuieli, total</t>
  </si>
  <si>
    <t>Gestionarea fondurilor de rezervă şi de intervenţie</t>
  </si>
  <si>
    <t>Servicii în domeniul economiei</t>
  </si>
  <si>
    <t>Administrarea patrimoniului de stat</t>
  </si>
  <si>
    <t>Dezvoltarea drumurilor</t>
  </si>
  <si>
    <t>Gospodăria de locuinţe şi gospodăria serviciilor comunale</t>
  </si>
  <si>
    <t>Dezvoltarea gospodăriei de locuinţe şi serviciilor comunale</t>
  </si>
  <si>
    <t>Iluminarea stradală</t>
  </si>
  <si>
    <t>Cultură, sport, tineret, culte şi odihnă</t>
  </si>
  <si>
    <t>Dezvoltarea culturii</t>
  </si>
  <si>
    <t>Sport</t>
  </si>
  <si>
    <t>Tineret</t>
  </si>
  <si>
    <t>Învăţămînt</t>
  </si>
  <si>
    <t>Educație timpurie</t>
  </si>
  <si>
    <t>Protecţia socială</t>
  </si>
  <si>
    <t xml:space="preserve"> Resursele şi cheltuielile bugetului orăşenesc conform clasificației funcționale și pe programe</t>
  </si>
  <si>
    <t>Cheltuieli recurente, în total</t>
  </si>
  <si>
    <t>inclusiv cheltuieli de personal</t>
  </si>
  <si>
    <t xml:space="preserve"> Investiții capitale, în total</t>
  </si>
  <si>
    <t>01</t>
  </si>
  <si>
    <t>Resurse, total</t>
  </si>
  <si>
    <t xml:space="preserve"> Resurse colectate de autorități/instituții bugetare</t>
  </si>
  <si>
    <t>Resurse generale</t>
  </si>
  <si>
    <t>0301</t>
  </si>
  <si>
    <t>0802</t>
  </si>
  <si>
    <t>06</t>
  </si>
  <si>
    <t>08</t>
  </si>
  <si>
    <t>Resurse colectate de autorități/instituții bugetare</t>
  </si>
  <si>
    <t>ANEXA nr. 3</t>
  </si>
  <si>
    <t>Protecţie socială a unor categorii de cetăţeni</t>
  </si>
  <si>
    <t>Educația extrașcolară și susținerea elevilor dotați</t>
  </si>
  <si>
    <t>8814</t>
  </si>
  <si>
    <t>Protejarea şi punerea în valoare a patrimoniului cultural naţional.</t>
  </si>
  <si>
    <t>8503</t>
  </si>
  <si>
    <t>03</t>
  </si>
  <si>
    <t>Ordine publică şi securitate naţională</t>
  </si>
  <si>
    <t>3702</t>
  </si>
  <si>
    <t>Protecția civilă și apărarea împotriva incendiilor</t>
  </si>
  <si>
    <t xml:space="preserve">            Plafonul datoriei bugetului orăşenesc </t>
  </si>
  <si>
    <t>şi plafonul garanţiilor acordate de Consiliul orăşenesc Orhei</t>
  </si>
  <si>
    <t xml:space="preserve">Sinteza veniturililor colectate de către instituţiile bugetare finanţate din </t>
  </si>
  <si>
    <r>
      <t xml:space="preserve">                                                                                                                           </t>
    </r>
    <r>
      <rPr>
        <i/>
        <sz val="14"/>
        <color theme="1"/>
        <rFont val="Times New Roman"/>
        <family val="1"/>
        <charset val="204"/>
      </rPr>
      <t>(mii lei</t>
    </r>
    <r>
      <rPr>
        <b/>
        <sz val="14"/>
        <color theme="1"/>
        <rFont val="Times New Roman"/>
        <family val="1"/>
        <charset val="204"/>
      </rPr>
      <t>)</t>
    </r>
  </si>
  <si>
    <t>Nr. d/o</t>
  </si>
  <si>
    <t>Denumirea instituţiei</t>
  </si>
  <si>
    <t>Grupa funcţiei</t>
  </si>
  <si>
    <t>Suma preconizată spre încasare pe subcomponente de surse:</t>
  </si>
  <si>
    <t>Resurse fonduri speciale (296)</t>
  </si>
  <si>
    <t>Resurse atrase de instituţii (297)</t>
  </si>
  <si>
    <t>Resurse atrase pentru  proiecte    finanţate din surse externe (298)</t>
  </si>
  <si>
    <t>0111</t>
  </si>
  <si>
    <t>0911</t>
  </si>
  <si>
    <t>0950</t>
  </si>
  <si>
    <t xml:space="preserve"> Efectivul-limită a unităţilor de personal pe                                                                  autorităţile/instituţiile finanţate din bugetul oraşului  Orhei </t>
  </si>
  <si>
    <t>ANEXA nr. 9</t>
  </si>
  <si>
    <t>1703</t>
  </si>
  <si>
    <t>Datoria internă a autorităţilor publice locale</t>
  </si>
  <si>
    <t>ANEXA nr. 1</t>
  </si>
  <si>
    <t>Org 2</t>
  </si>
  <si>
    <t>Venituri</t>
  </si>
  <si>
    <t>Cheltuieli</t>
  </si>
  <si>
    <t>Surse de finanţare</t>
  </si>
  <si>
    <t xml:space="preserve">Lista proiectelor finanţate din surse externe ale bugetului orăşenesc Orhei </t>
  </si>
  <si>
    <t>0620</t>
  </si>
  <si>
    <t>ANEXA nr. 8</t>
  </si>
  <si>
    <t xml:space="preserve"> Indicatorii generali şi sursele de finanţare ale bugetului orăşenesc Orhei </t>
  </si>
  <si>
    <t>-</t>
  </si>
  <si>
    <t xml:space="preserve"> </t>
  </si>
  <si>
    <t xml:space="preserve">                                                       </t>
  </si>
  <si>
    <t xml:space="preserve">Secretar al Consiliului orăşenesc  Orhei                                   Ala BURACOVSCHI </t>
  </si>
  <si>
    <t>Sold de mijloace băneşti la începutul perioadei</t>
  </si>
  <si>
    <t>Proiectul ”O dezvoltare energetică durabilă în orașul Orhei”</t>
  </si>
  <si>
    <t>mii.lei</t>
  </si>
  <si>
    <t xml:space="preserve">                                                                                                                                </t>
  </si>
  <si>
    <t>ANEXA nr. 7</t>
  </si>
  <si>
    <t>ANEXA nr. 6</t>
  </si>
  <si>
    <t>Anexa nr. 5</t>
  </si>
  <si>
    <t>Codul Eco (K6)</t>
  </si>
  <si>
    <t>Instituţia, denumirea serviciilor</t>
  </si>
  <si>
    <t>Costul serviciilor (lei)</t>
  </si>
  <si>
    <t>Cuantumul minim al chiriei se determină conform formulei aprobate în legile bugetare anuale, cu aplicarea tarifului de bază indicat mai sus</t>
  </si>
  <si>
    <t xml:space="preserve">Încasările pentru serviciile comunale prestate de instituţiile publice </t>
  </si>
  <si>
    <t>după fact</t>
  </si>
  <si>
    <t>Grădiniţele finanţate din bugetul local:</t>
  </si>
  <si>
    <t xml:space="preserve">Plata părinţilor pentru alimentarea copiilor de vîrstă preşcolară (lei/copil/zi) </t>
  </si>
  <si>
    <t xml:space="preserve">Conform ordinelor Ministerului Educaţiei </t>
  </si>
  <si>
    <t>Tariful de bază pentru chiria anuală a unui metru pătrat de spaţiu acordat de instituţiile publice: amplasate în oraşul Orhei</t>
  </si>
  <si>
    <t>Anexa nr. 4</t>
  </si>
  <si>
    <t>Alte compartimente</t>
  </si>
  <si>
    <r>
      <t>Şcolille pentru care se stabileşte plata pentru instruirea copiilor Specialităţile pentru care se stabileşte plata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pentru instruirea copiilor</t>
    </r>
  </si>
  <si>
    <t>Şcoala de Muzică                     Compartimentul pian</t>
  </si>
  <si>
    <t>Şcoala de Artă Plastică                        Arte plastice</t>
  </si>
  <si>
    <t xml:space="preserve">Exercitarea guvernării   </t>
  </si>
  <si>
    <t>Plata</t>
  </si>
  <si>
    <t xml:space="preserve">aleşilor locali pentru participarea la fiecare şedinţă ordinară şi extraordinară </t>
  </si>
  <si>
    <t>a Consiliului orăşenesc Orhei</t>
  </si>
  <si>
    <t xml:space="preserve">Şedinţă ordinară </t>
  </si>
  <si>
    <t xml:space="preserve">Şedinţă extraordinară </t>
  </si>
  <si>
    <t>Plata pentru o şedinţă (lei)</t>
  </si>
  <si>
    <t>Executivul şi serviciile de suport</t>
  </si>
  <si>
    <t>Domenii generale de stat</t>
  </si>
  <si>
    <t>17</t>
  </si>
  <si>
    <t>Datoria de stat şi a autorităţilor publice locale</t>
  </si>
  <si>
    <t>37</t>
  </si>
  <si>
    <t>90</t>
  </si>
  <si>
    <t>Invăţămînt</t>
  </si>
  <si>
    <t>88</t>
  </si>
  <si>
    <t>86</t>
  </si>
  <si>
    <t>Tineret și sport</t>
  </si>
  <si>
    <t>Cultura, cultele și odihna</t>
  </si>
  <si>
    <t>85</t>
  </si>
  <si>
    <t>75</t>
  </si>
  <si>
    <t>64</t>
  </si>
  <si>
    <t>Dezvoltarea transporturilor</t>
  </si>
  <si>
    <t>50</t>
  </si>
  <si>
    <t>Servicii generale economice şi comerciale</t>
  </si>
  <si>
    <t>04</t>
  </si>
  <si>
    <t>09</t>
  </si>
  <si>
    <t>Rambursarea împrumutului instituțiilor financiare</t>
  </si>
  <si>
    <t xml:space="preserve">                                                                                                                                 Nr.                    din         decembrie 2016</t>
  </si>
  <si>
    <t>pentru anul 2017</t>
  </si>
  <si>
    <t xml:space="preserve">                                                                                                                                 Nr.                    din          decembrie 2016</t>
  </si>
  <si>
    <r>
      <t xml:space="preserve">nr.  </t>
    </r>
    <r>
      <rPr>
        <u/>
        <sz val="12"/>
        <color theme="1"/>
        <rFont val="Times New Roman"/>
        <family val="1"/>
        <charset val="204"/>
      </rPr>
      <t xml:space="preserve">                  </t>
    </r>
    <r>
      <rPr>
        <sz val="12"/>
        <color theme="1"/>
        <rFont val="Times New Roman"/>
        <family val="1"/>
        <charset val="204"/>
      </rPr>
      <t xml:space="preserve"> din ___ decembrie 2016</t>
    </r>
  </si>
  <si>
    <t>240 lei</t>
  </si>
  <si>
    <t>225 lei</t>
  </si>
  <si>
    <t>90 lei</t>
  </si>
  <si>
    <t>Suma lei / lunar  conform deciziei CO Orhei  nr.             din         .12.2016</t>
  </si>
  <si>
    <t>Nomenclatorul tarifelor pentru serviciile prestate contra plată de către instituţiile bugetare finanţate din bugetul local pentru  anul 2017</t>
  </si>
  <si>
    <t xml:space="preserve"> Nr.                    din          decembrie 2016</t>
  </si>
  <si>
    <t>Sold la 31.12.2017</t>
  </si>
  <si>
    <t>pentru  anul 2017</t>
  </si>
  <si>
    <r>
      <t xml:space="preserve">                                           </t>
    </r>
    <r>
      <rPr>
        <sz val="12"/>
        <color theme="1"/>
        <rFont val="Times New Roman"/>
        <family val="1"/>
        <charset val="204"/>
      </rPr>
      <t>Anexa nr. 2</t>
    </r>
  </si>
  <si>
    <t xml:space="preserve">      la decizia Consiliului orăşenesc Orhei </t>
  </si>
  <si>
    <r>
      <t xml:space="preserve">nr. _______ din </t>
    </r>
    <r>
      <rPr>
        <u/>
        <sz val="12"/>
        <color theme="1"/>
        <rFont val="Times New Roman"/>
        <family val="1"/>
        <charset val="204"/>
      </rPr>
      <t xml:space="preserve">          decembrie 2016</t>
    </r>
  </si>
  <si>
    <t xml:space="preserve">Componenţa veniturilor bugetului local </t>
  </si>
  <si>
    <r>
      <t xml:space="preserve">pe primăria </t>
    </r>
    <r>
      <rPr>
        <b/>
        <i/>
        <sz val="14"/>
        <color theme="1"/>
        <rFont val="Times New Roman"/>
        <family val="1"/>
        <charset val="204"/>
      </rPr>
      <t>Orhei pe</t>
    </r>
    <r>
      <rPr>
        <b/>
        <sz val="14"/>
        <color theme="1"/>
        <rFont val="Times New Roman"/>
        <family val="1"/>
        <charset val="204"/>
      </rPr>
      <t>anul 2017</t>
    </r>
  </si>
  <si>
    <t>Suma                              mii lei</t>
  </si>
  <si>
    <t>Total venituri</t>
  </si>
  <si>
    <t>Impozitul pe venitul persoanelor fizice</t>
  </si>
  <si>
    <t>Impozitul pe venitul  reținut din salariu</t>
  </si>
  <si>
    <t>Alte impozite pe venit</t>
  </si>
  <si>
    <t>Impozitul pe venit aferent operatiunilor de predare in posesie si/sau folosinţă a proprietăţii imobiliare</t>
  </si>
  <si>
    <t xml:space="preserve">Impozitul funciar </t>
  </si>
  <si>
    <t>Impozitul funciar pe terenurile cu destinatie agricola cu excepţia gospodăriilor ţărăneşti (de fermier)</t>
  </si>
  <si>
    <t>Iimpozitul funciar pe terenurile cu destinaţie agricolă de la gospodăriile ţărăneşti (de fermieri)</t>
  </si>
  <si>
    <t>113120</t>
  </si>
  <si>
    <t>Impozitul funciar pe terenurile cu altă destinaţie decît cea agricolă</t>
  </si>
  <si>
    <t xml:space="preserve">Impozitul pe bunurile imobiliare </t>
  </si>
  <si>
    <t>1132</t>
  </si>
  <si>
    <t xml:space="preserve"> Impozitul pe bunurile imobiliare ale persoanelor juridice</t>
  </si>
  <si>
    <t xml:space="preserve"> Impozitul pe bunurile imobiliare achitat de către persoanele juridice și fizice înregistrate în calitate de întreprinzător din valoarea estimată (de piață) a bunurilor imobliare</t>
  </si>
  <si>
    <t xml:space="preserve"> Impozitul pe bunurile imobiliare,  achitat de către persoanele fizice-cetăţeni din valoarea estimată (de piaţă) a bunurilor</t>
  </si>
  <si>
    <t>Impozitul privat</t>
  </si>
  <si>
    <t>Impozitul privat încasat în bugetul local de nivelul I</t>
  </si>
  <si>
    <t>Taxele pentru servicii specifice</t>
  </si>
  <si>
    <t>Taxa de piaţă</t>
  </si>
  <si>
    <t>Taxa pentru amenajarea teritoriului</t>
  </si>
  <si>
    <t>Taxa pentru prestarea serviciilor de transport auto de călători pe teritoriul municipiilor, oraşelor şi satelor (comunelor)</t>
  </si>
  <si>
    <t>Taxa pentru dispozitivele publicitare</t>
  </si>
  <si>
    <t xml:space="preserve">Taxa pentru parcare </t>
  </si>
  <si>
    <t xml:space="preserve">Taxa pentru unităţile comerciale şi/sau de prestări servicii </t>
  </si>
  <si>
    <t>Taxa pentru cazare</t>
  </si>
  <si>
    <t>Taxa de aplicare a simbolicii locale</t>
  </si>
  <si>
    <t>Taxe şi plăţi pentru utilizarea mărfurilor şi  pentru practicarea unor genuri de activitate</t>
  </si>
  <si>
    <t>Taxa pentru patenta de întreprinzător</t>
  </si>
  <si>
    <t>Dividente primite</t>
  </si>
  <si>
    <t>Defalcări de la profitul net al întreprinderilor de stat(municipal)în bugetul local de nivelul I</t>
  </si>
  <si>
    <t>Renta</t>
  </si>
  <si>
    <t>Venituri de la arenda terenurilor cu altă destinațiedecît cea agricolă încasată în bugetul local de nivelul I</t>
  </si>
  <si>
    <t>Taxe și plăți administrative</t>
  </si>
  <si>
    <t>Plata pentru certificatele de urbanism şi autorizările de construire sau desfiinţare încasată în bugetul local de nivelul I</t>
  </si>
  <si>
    <t>Comercializarea mărfurilor și serviciilor de către instituțiile bugetare</t>
  </si>
  <si>
    <t>Încasări de la prestarea serviciilor cu plată</t>
  </si>
  <si>
    <t xml:space="preserve">Plata pentru locațiunea bunurilor patrimoniului public </t>
  </si>
  <si>
    <t xml:space="preserve">Amenzi si cancțiuni </t>
  </si>
  <si>
    <t>Amenzi si cancțiuni convențional încasat</t>
  </si>
  <si>
    <t xml:space="preserve">Alte venituri </t>
  </si>
  <si>
    <t>Alte venituri încasate în bugetul local de nivelul I</t>
  </si>
  <si>
    <t>Transferuri primite între bugetul de stat și bugetele locale de nivelul I</t>
  </si>
  <si>
    <t>Transferuri curente primite cu destinație specială între  bugetul de stat și bugetele locale de  nivelul I pentru învățămîntul preșcolar,primar,secundar general,special și componenta (exstrașcolar)</t>
  </si>
  <si>
    <t>Transferuri curente primite cu destinație generală între  bugetul de stat și bugetele locale de  nivelul I</t>
  </si>
  <si>
    <t>Granturi capitale primite de la guvernele altor state</t>
  </si>
  <si>
    <t>Granturi capitale primite de la guvernele altor state pentru proiecte finanțate din surse externe pentru bugetul local de nivelul I</t>
  </si>
  <si>
    <t>bugetul oraşului  Orhei pentru  anul 2017</t>
  </si>
  <si>
    <t>Protecţie socială în cazuri excepţionale</t>
  </si>
  <si>
    <t>ex.Olga Zgureanu</t>
  </si>
  <si>
    <t>ex.Liudmila Ţîbuleac</t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</si>
</sst>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rgb="FF0A55A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38"/>
    </font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i/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4" fillId="0" borderId="0"/>
    <xf numFmtId="0" fontId="16" fillId="0" borderId="0"/>
    <xf numFmtId="0" fontId="38" fillId="0" borderId="0"/>
    <xf numFmtId="0" fontId="40" fillId="0" borderId="0"/>
    <xf numFmtId="0" fontId="40" fillId="0" borderId="0"/>
  </cellStyleXfs>
  <cellXfs count="21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0" xfId="1" applyFont="1" applyAlignment="1">
      <alignment horizontal="right"/>
    </xf>
    <xf numFmtId="0" fontId="0" fillId="0" borderId="0" xfId="0" applyFont="1"/>
    <xf numFmtId="0" fontId="2" fillId="0" borderId="0" xfId="0" applyFont="1"/>
    <xf numFmtId="0" fontId="2" fillId="0" borderId="0" xfId="2" applyFont="1"/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20" fillId="0" borderId="0" xfId="0" applyFont="1" applyAlignment="1">
      <alignment horizontal="left" indent="10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2" fillId="0" borderId="0" xfId="1" applyFont="1" applyAlignment="1">
      <alignment horizontal="right"/>
    </xf>
    <xf numFmtId="0" fontId="15" fillId="0" borderId="0" xfId="1" applyFont="1" applyAlignment="1">
      <alignment horizontal="right"/>
    </xf>
    <xf numFmtId="0" fontId="5" fillId="0" borderId="1" xfId="0" applyFont="1" applyBorder="1" applyAlignment="1">
      <alignment wrapText="1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6" fillId="0" borderId="0" xfId="0" applyFont="1"/>
    <xf numFmtId="0" fontId="17" fillId="0" borderId="0" xfId="0" applyFont="1" applyAlignment="1">
      <alignment horizontal="left" indent="1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15" fillId="0" borderId="0" xfId="1" applyFont="1" applyAlignment="1">
      <alignment horizontal="right"/>
    </xf>
    <xf numFmtId="0" fontId="17" fillId="0" borderId="1" xfId="0" applyFont="1" applyBorder="1" applyAlignment="1">
      <alignment horizontal="center" vertical="top" wrapText="1"/>
    </xf>
    <xf numFmtId="0" fontId="15" fillId="0" borderId="0" xfId="1" applyFont="1" applyAlignment="1">
      <alignment horizontal="right"/>
    </xf>
    <xf numFmtId="0" fontId="1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20" fillId="0" borderId="1" xfId="0" applyFont="1" applyBorder="1" applyAlignment="1">
      <alignment horizontal="center" vertical="center" wrapText="1"/>
    </xf>
    <xf numFmtId="0" fontId="2" fillId="0" borderId="0" xfId="2" applyFont="1" applyAlignment="1">
      <alignment horizontal="right"/>
    </xf>
    <xf numFmtId="0" fontId="15" fillId="0" borderId="0" xfId="1" applyFont="1" applyAlignment="1"/>
    <xf numFmtId="0" fontId="0" fillId="0" borderId="0" xfId="0" applyFont="1" applyAlignment="1">
      <alignment vertical="center"/>
    </xf>
    <xf numFmtId="0" fontId="29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justify" vertical="top" wrapText="1"/>
    </xf>
    <xf numFmtId="0" fontId="17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 indent="2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30" fillId="0" borderId="1" xfId="0" applyFont="1" applyBorder="1" applyAlignment="1">
      <alignment horizontal="left" wrapText="1"/>
    </xf>
    <xf numFmtId="49" fontId="31" fillId="0" borderId="1" xfId="0" applyNumberFormat="1" applyFont="1" applyBorder="1" applyAlignment="1">
      <alignment horizontal="center"/>
    </xf>
    <xf numFmtId="164" fontId="32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left" vertical="top" wrapText="1"/>
    </xf>
    <xf numFmtId="49" fontId="31" fillId="0" borderId="1" xfId="0" applyNumberFormat="1" applyFont="1" applyBorder="1" applyAlignment="1">
      <alignment horizontal="center" vertical="top"/>
    </xf>
    <xf numFmtId="164" fontId="17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left" vertical="center" wrapText="1"/>
    </xf>
    <xf numFmtId="49" fontId="31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left" wrapText="1"/>
    </xf>
    <xf numFmtId="49" fontId="33" fillId="0" borderId="1" xfId="0" applyNumberFormat="1" applyFont="1" applyBorder="1" applyAlignment="1">
      <alignment horizontal="center"/>
    </xf>
    <xf numFmtId="0" fontId="34" fillId="0" borderId="1" xfId="0" quotePrefix="1" applyFont="1" applyBorder="1" applyAlignment="1">
      <alignment horizontal="left" wrapText="1"/>
    </xf>
    <xf numFmtId="164" fontId="0" fillId="0" borderId="0" xfId="0" applyNumberFormat="1"/>
    <xf numFmtId="0" fontId="5" fillId="0" borderId="1" xfId="0" applyFont="1" applyBorder="1" applyAlignment="1">
      <alignment wrapText="1"/>
    </xf>
    <xf numFmtId="2" fontId="0" fillId="0" borderId="0" xfId="0" applyNumberFormat="1"/>
    <xf numFmtId="0" fontId="17" fillId="0" borderId="1" xfId="0" applyFont="1" applyBorder="1" applyAlignment="1">
      <alignment horizontal="center" vertical="center" wrapText="1"/>
    </xf>
    <xf numFmtId="0" fontId="15" fillId="0" borderId="0" xfId="1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64" fontId="35" fillId="0" borderId="1" xfId="0" applyNumberFormat="1" applyFont="1" applyBorder="1" applyAlignment="1">
      <alignment horizontal="center" vertical="top" wrapText="1"/>
    </xf>
    <xf numFmtId="2" fontId="36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164" fontId="20" fillId="4" borderId="10" xfId="0" applyNumberFormat="1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vertical="center" wrapText="1"/>
    </xf>
    <xf numFmtId="0" fontId="29" fillId="4" borderId="1" xfId="0" applyFont="1" applyFill="1" applyBorder="1" applyAlignment="1">
      <alignment horizontal="center" vertical="center" wrapText="1"/>
    </xf>
    <xf numFmtId="164" fontId="29" fillId="4" borderId="10" xfId="0" applyNumberFormat="1" applyFont="1" applyFill="1" applyBorder="1" applyAlignment="1">
      <alignment horizontal="center" vertical="center" wrapText="1"/>
    </xf>
    <xf numFmtId="0" fontId="15" fillId="0" borderId="9" xfId="3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15" fillId="4" borderId="10" xfId="0" applyNumberFormat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37" fillId="4" borderId="9" xfId="0" applyFont="1" applyFill="1" applyBorder="1" applyAlignment="1">
      <alignment horizontal="justify" vertical="center" wrapText="1"/>
    </xf>
    <xf numFmtId="0" fontId="29" fillId="0" borderId="1" xfId="0" applyFont="1" applyBorder="1" applyAlignment="1">
      <alignment horizontal="center" vertical="center"/>
    </xf>
    <xf numFmtId="164" fontId="37" fillId="4" borderId="10" xfId="0" applyNumberFormat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5" fillId="4" borderId="9" xfId="0" applyNumberFormat="1" applyFont="1" applyFill="1" applyBorder="1" applyAlignment="1">
      <alignment horizontal="justify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49" fontId="37" fillId="4" borderId="1" xfId="0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justify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horizontal="justify" vertical="center" wrapText="1"/>
    </xf>
    <xf numFmtId="0" fontId="37" fillId="4" borderId="9" xfId="0" applyFont="1" applyFill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 wrapText="1"/>
    </xf>
    <xf numFmtId="164" fontId="29" fillId="0" borderId="10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36" fillId="2" borderId="9" xfId="4" applyFont="1" applyFill="1" applyBorder="1" applyAlignment="1">
      <alignment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2" fillId="4" borderId="9" xfId="5" applyNumberFormat="1" applyFont="1" applyFill="1" applyBorder="1" applyAlignment="1">
      <alignment horizontal="left" vertical="center" wrapText="1"/>
    </xf>
    <xf numFmtId="0" fontId="42" fillId="4" borderId="1" xfId="0" applyFont="1" applyFill="1" applyBorder="1" applyAlignment="1">
      <alignment horizontal="center" vertical="center" wrapText="1"/>
    </xf>
    <xf numFmtId="164" fontId="42" fillId="4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0" fontId="36" fillId="4" borderId="9" xfId="0" applyFont="1" applyFill="1" applyBorder="1" applyAlignment="1">
      <alignment vertical="center" wrapText="1"/>
    </xf>
    <xf numFmtId="0" fontId="37" fillId="4" borderId="1" xfId="0" applyFont="1" applyFill="1" applyBorder="1" applyAlignment="1">
      <alignment vertical="center" wrapText="1"/>
    </xf>
    <xf numFmtId="0" fontId="36" fillId="4" borderId="1" xfId="0" applyFont="1" applyFill="1" applyBorder="1" applyAlignment="1">
      <alignment vertical="center" wrapText="1"/>
    </xf>
    <xf numFmtId="0" fontId="42" fillId="4" borderId="9" xfId="0" applyFont="1" applyFill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36" fillId="0" borderId="9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0" fillId="0" borderId="11" xfId="0" applyBorder="1"/>
    <xf numFmtId="0" fontId="0" fillId="0" borderId="12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15" fillId="0" borderId="0" xfId="1" applyFont="1" applyAlignment="1">
      <alignment horizontal="right"/>
    </xf>
    <xf numFmtId="0" fontId="13" fillId="0" borderId="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_Clas_econ_chelt_expend" xfId="4"/>
    <cellStyle name="Normal_Clas_venituri" xfId="5"/>
    <cellStyle name="Обычный" xfId="0" builtinId="0"/>
    <cellStyle name="Обычный 2" xfId="2"/>
    <cellStyle name="Обычный 3" xfId="1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opLeftCell="A7" workbookViewId="0">
      <selection activeCell="A25" sqref="A25"/>
    </sheetView>
  </sheetViews>
  <sheetFormatPr defaultRowHeight="15"/>
  <cols>
    <col min="1" max="1" width="44" customWidth="1"/>
    <col min="2" max="2" width="19" style="2" customWidth="1"/>
    <col min="3" max="3" width="17.140625" customWidth="1"/>
  </cols>
  <sheetData>
    <row r="1" spans="1:4">
      <c r="B1" s="192" t="s">
        <v>109</v>
      </c>
      <c r="C1" s="192"/>
    </row>
    <row r="2" spans="1:4">
      <c r="B2" s="15"/>
      <c r="C2" s="57" t="s">
        <v>23</v>
      </c>
    </row>
    <row r="3" spans="1:4">
      <c r="B3" s="15"/>
      <c r="C3" s="123" t="s">
        <v>171</v>
      </c>
    </row>
    <row r="4" spans="1:4">
      <c r="B4" s="15"/>
      <c r="C4" s="57"/>
    </row>
    <row r="5" spans="1:4">
      <c r="B5" s="15"/>
      <c r="C5" s="57"/>
    </row>
    <row r="6" spans="1:4">
      <c r="B6" s="15"/>
      <c r="C6" s="57"/>
    </row>
    <row r="7" spans="1:4">
      <c r="B7" s="15"/>
      <c r="C7" s="57"/>
    </row>
    <row r="8" spans="1:4">
      <c r="B8" s="15"/>
      <c r="C8" s="57"/>
    </row>
    <row r="9" spans="1:4">
      <c r="B9" s="15"/>
      <c r="C9" s="57"/>
    </row>
    <row r="11" spans="1:4" ht="15.75">
      <c r="A11" s="73" t="s">
        <v>117</v>
      </c>
    </row>
    <row r="12" spans="1:4" ht="15.75">
      <c r="A12" s="193" t="s">
        <v>172</v>
      </c>
      <c r="B12" s="193"/>
      <c r="C12" s="193"/>
    </row>
    <row r="13" spans="1:4" ht="31.5" customHeight="1">
      <c r="A13" s="3" t="s">
        <v>0</v>
      </c>
      <c r="B13" s="79" t="s">
        <v>2</v>
      </c>
      <c r="C13" s="74" t="s">
        <v>3</v>
      </c>
    </row>
    <row r="14" spans="1:4" s="76" customFormat="1" ht="15" customHeight="1">
      <c r="A14" s="75" t="s">
        <v>5</v>
      </c>
      <c r="B14" s="79">
        <v>1</v>
      </c>
      <c r="C14" s="10">
        <v>50209.599999999999</v>
      </c>
    </row>
    <row r="15" spans="1:4" s="76" customFormat="1" ht="15" customHeight="1">
      <c r="A15" s="77" t="s">
        <v>4</v>
      </c>
      <c r="B15" s="79"/>
      <c r="C15" s="10">
        <v>27419.3</v>
      </c>
      <c r="D15" s="126"/>
    </row>
    <row r="16" spans="1:4" s="76" customFormat="1" ht="15" customHeight="1">
      <c r="A16" s="75" t="s">
        <v>7</v>
      </c>
      <c r="B16" s="79" t="s">
        <v>8</v>
      </c>
      <c r="C16" s="10">
        <f>SUM(C14+C18)</f>
        <v>60615</v>
      </c>
      <c r="D16" s="78"/>
    </row>
    <row r="17" spans="1:3" s="76" customFormat="1" ht="20.100000000000001" customHeight="1">
      <c r="A17" s="75" t="s">
        <v>9</v>
      </c>
      <c r="B17" s="79" t="s">
        <v>10</v>
      </c>
      <c r="C17" s="10">
        <f>SUM(C14-C16)</f>
        <v>-10405.400000000001</v>
      </c>
    </row>
    <row r="18" spans="1:3" s="76" customFormat="1" ht="15" customHeight="1">
      <c r="A18" s="75" t="s">
        <v>11</v>
      </c>
      <c r="B18" s="79" t="s">
        <v>12</v>
      </c>
      <c r="C18" s="10">
        <f>SUM(C20:C22)</f>
        <v>10405.4</v>
      </c>
    </row>
    <row r="19" spans="1:3" s="76" customFormat="1" ht="15" customHeight="1">
      <c r="A19" s="77" t="s">
        <v>6</v>
      </c>
      <c r="B19" s="79"/>
      <c r="C19" s="10"/>
    </row>
    <row r="20" spans="1:3" s="76" customFormat="1" ht="15" customHeight="1">
      <c r="A20" s="77" t="s">
        <v>170</v>
      </c>
      <c r="B20" s="79">
        <v>552120</v>
      </c>
      <c r="C20" s="10">
        <v>-2114.6</v>
      </c>
    </row>
    <row r="21" spans="1:3" s="76" customFormat="1" ht="15" customHeight="1">
      <c r="A21" s="77" t="s">
        <v>122</v>
      </c>
      <c r="B21" s="11">
        <v>910</v>
      </c>
      <c r="C21" s="10">
        <v>12520</v>
      </c>
    </row>
    <row r="22" spans="1:3" ht="15" customHeight="1">
      <c r="A22" s="101"/>
      <c r="B22" s="102"/>
      <c r="C22" s="103"/>
    </row>
    <row r="23" spans="1:3">
      <c r="A23" s="104"/>
      <c r="B23" s="105"/>
      <c r="C23" s="104"/>
    </row>
    <row r="25" spans="1:3" ht="15.75">
      <c r="A25" s="27" t="s">
        <v>237</v>
      </c>
    </row>
    <row r="27" spans="1:3" ht="15.75" hidden="1">
      <c r="A27" s="27" t="s">
        <v>121</v>
      </c>
    </row>
  </sheetData>
  <mergeCells count="2">
    <mergeCell ref="B1:C1"/>
    <mergeCell ref="A12:C12"/>
  </mergeCells>
  <pageMargins left="1.37" right="0.19" top="1.1399999999999999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A46" workbookViewId="0">
      <selection activeCell="J59" sqref="J59"/>
    </sheetView>
  </sheetViews>
  <sheetFormatPr defaultRowHeight="15"/>
  <cols>
    <col min="1" max="1" width="55.28515625" customWidth="1"/>
    <col min="2" max="2" width="14.85546875" customWidth="1"/>
    <col min="3" max="3" width="16.140625" customWidth="1"/>
  </cols>
  <sheetData>
    <row r="1" spans="1:4" ht="18.75">
      <c r="A1" s="14"/>
      <c r="B1" s="14"/>
      <c r="C1" s="60" t="s">
        <v>183</v>
      </c>
    </row>
    <row r="2" spans="1:4" ht="15.75">
      <c r="A2" s="14"/>
      <c r="B2" s="14"/>
      <c r="C2" s="55" t="s">
        <v>184</v>
      </c>
    </row>
    <row r="3" spans="1:4" ht="14.45" customHeight="1">
      <c r="A3" s="14"/>
      <c r="B3" s="14"/>
      <c r="C3" s="133" t="s">
        <v>185</v>
      </c>
    </row>
    <row r="4" spans="1:4" ht="30.6" customHeight="1">
      <c r="A4" s="194" t="s">
        <v>186</v>
      </c>
      <c r="B4" s="194"/>
      <c r="C4" s="194"/>
    </row>
    <row r="5" spans="1:4" ht="19.5">
      <c r="A5" s="194" t="s">
        <v>187</v>
      </c>
      <c r="B5" s="194"/>
      <c r="C5" s="194"/>
    </row>
    <row r="6" spans="1:4" ht="15.75" thickBot="1">
      <c r="A6" s="14"/>
      <c r="B6" s="14"/>
      <c r="C6" s="14"/>
    </row>
    <row r="7" spans="1:4" ht="28.5">
      <c r="A7" s="134" t="s">
        <v>15</v>
      </c>
      <c r="B7" s="135" t="s">
        <v>21</v>
      </c>
      <c r="C7" s="136" t="s">
        <v>188</v>
      </c>
    </row>
    <row r="8" spans="1:4" ht="23.45" customHeight="1">
      <c r="A8" s="137" t="s">
        <v>189</v>
      </c>
      <c r="B8" s="138"/>
      <c r="C8" s="139">
        <f>C9+C13+C17+C21+C23+C32+C34+C36+C38+C40+C43+C45+C47+C51</f>
        <v>50209.600000000006</v>
      </c>
      <c r="D8" s="121"/>
    </row>
    <row r="9" spans="1:4" ht="22.9" customHeight="1">
      <c r="A9" s="140" t="s">
        <v>190</v>
      </c>
      <c r="B9" s="141">
        <v>1111</v>
      </c>
      <c r="C9" s="142">
        <f>SUM(C10:C12)</f>
        <v>7577.4</v>
      </c>
    </row>
    <row r="10" spans="1:4" ht="18.600000000000001" customHeight="1">
      <c r="A10" s="143" t="s">
        <v>191</v>
      </c>
      <c r="B10" s="144">
        <v>111110</v>
      </c>
      <c r="C10" s="145">
        <v>7244.4</v>
      </c>
    </row>
    <row r="11" spans="1:4" ht="19.899999999999999" customHeight="1">
      <c r="A11" s="146" t="s">
        <v>192</v>
      </c>
      <c r="B11" s="144">
        <v>111121</v>
      </c>
      <c r="C11" s="145">
        <v>321.8</v>
      </c>
    </row>
    <row r="12" spans="1:4" ht="26.45" customHeight="1">
      <c r="A12" s="147" t="s">
        <v>193</v>
      </c>
      <c r="B12" s="144">
        <v>111130</v>
      </c>
      <c r="C12" s="145">
        <v>11.2</v>
      </c>
    </row>
    <row r="13" spans="1:4" ht="19.899999999999999" customHeight="1">
      <c r="A13" s="148" t="s">
        <v>194</v>
      </c>
      <c r="B13" s="149">
        <v>1131</v>
      </c>
      <c r="C13" s="150">
        <f>SUM(C14:C16)</f>
        <v>54.8</v>
      </c>
    </row>
    <row r="14" spans="1:4" ht="31.9" customHeight="1">
      <c r="A14" s="151" t="s">
        <v>195</v>
      </c>
      <c r="B14" s="152">
        <v>113110</v>
      </c>
      <c r="C14" s="145">
        <v>7.7</v>
      </c>
    </row>
    <row r="15" spans="1:4" ht="31.15" customHeight="1">
      <c r="A15" s="153" t="s">
        <v>196</v>
      </c>
      <c r="B15" s="154" t="s">
        <v>197</v>
      </c>
      <c r="C15" s="145">
        <v>3.6</v>
      </c>
    </row>
    <row r="16" spans="1:4" ht="28.9" customHeight="1">
      <c r="A16" s="151" t="s">
        <v>198</v>
      </c>
      <c r="B16" s="152">
        <v>113130</v>
      </c>
      <c r="C16" s="145">
        <v>43.5</v>
      </c>
    </row>
    <row r="17" spans="1:3" ht="19.5">
      <c r="A17" s="148" t="s">
        <v>199</v>
      </c>
      <c r="B17" s="155" t="s">
        <v>200</v>
      </c>
      <c r="C17" s="150">
        <f>SUM(C18:C20)</f>
        <v>1379.9</v>
      </c>
    </row>
    <row r="18" spans="1:3">
      <c r="A18" s="151" t="s">
        <v>201</v>
      </c>
      <c r="B18" s="152">
        <v>113210</v>
      </c>
      <c r="C18" s="145">
        <v>89.9</v>
      </c>
    </row>
    <row r="19" spans="1:3" ht="38.25">
      <c r="A19" s="151" t="s">
        <v>202</v>
      </c>
      <c r="B19" s="152">
        <v>113230</v>
      </c>
      <c r="C19" s="145">
        <v>490</v>
      </c>
    </row>
    <row r="20" spans="1:3" ht="25.5">
      <c r="A20" s="151" t="s">
        <v>203</v>
      </c>
      <c r="B20" s="152">
        <v>113240</v>
      </c>
      <c r="C20" s="145">
        <v>800</v>
      </c>
    </row>
    <row r="21" spans="1:3" ht="19.5">
      <c r="A21" s="156" t="s">
        <v>204</v>
      </c>
      <c r="B21" s="157">
        <v>1133</v>
      </c>
      <c r="C21" s="150">
        <v>3</v>
      </c>
    </row>
    <row r="22" spans="1:3">
      <c r="A22" s="158" t="s">
        <v>205</v>
      </c>
      <c r="B22" s="152">
        <v>113313</v>
      </c>
      <c r="C22" s="145">
        <v>3</v>
      </c>
    </row>
    <row r="23" spans="1:3" ht="19.5">
      <c r="A23" s="159" t="s">
        <v>206</v>
      </c>
      <c r="B23" s="157">
        <v>1144</v>
      </c>
      <c r="C23" s="150">
        <f>SUM(C24:C31)</f>
        <v>8153.8</v>
      </c>
    </row>
    <row r="24" spans="1:3">
      <c r="A24" s="151" t="s">
        <v>207</v>
      </c>
      <c r="B24" s="152">
        <v>114411</v>
      </c>
      <c r="C24" s="160">
        <v>1100</v>
      </c>
    </row>
    <row r="25" spans="1:3">
      <c r="A25" s="151" t="s">
        <v>208</v>
      </c>
      <c r="B25" s="152">
        <v>114412</v>
      </c>
      <c r="C25" s="160">
        <v>800</v>
      </c>
    </row>
    <row r="26" spans="1:3" ht="25.5">
      <c r="A26" s="151" t="s">
        <v>209</v>
      </c>
      <c r="B26" s="152">
        <v>114413</v>
      </c>
      <c r="C26" s="160">
        <v>500</v>
      </c>
    </row>
    <row r="27" spans="1:3">
      <c r="A27" s="151" t="s">
        <v>210</v>
      </c>
      <c r="B27" s="152">
        <v>114415</v>
      </c>
      <c r="C27" s="160">
        <v>200</v>
      </c>
    </row>
    <row r="28" spans="1:3">
      <c r="A28" s="151" t="s">
        <v>211</v>
      </c>
      <c r="B28" s="152">
        <v>114416</v>
      </c>
      <c r="C28" s="160">
        <v>113.7</v>
      </c>
    </row>
    <row r="29" spans="1:3">
      <c r="A29" s="151" t="s">
        <v>212</v>
      </c>
      <c r="B29" s="152">
        <v>114418</v>
      </c>
      <c r="C29" s="160">
        <v>5025.1000000000004</v>
      </c>
    </row>
    <row r="30" spans="1:3">
      <c r="A30" s="151" t="s">
        <v>213</v>
      </c>
      <c r="B30" s="152">
        <v>114421</v>
      </c>
      <c r="C30" s="160">
        <v>135</v>
      </c>
    </row>
    <row r="31" spans="1:3">
      <c r="A31" s="151" t="s">
        <v>214</v>
      </c>
      <c r="B31" s="152">
        <v>114423</v>
      </c>
      <c r="C31" s="160">
        <v>280</v>
      </c>
    </row>
    <row r="32" spans="1:3" ht="39">
      <c r="A32" s="161" t="s">
        <v>215</v>
      </c>
      <c r="B32" s="157">
        <v>1145</v>
      </c>
      <c r="C32" s="162">
        <f>SUM(C33)</f>
        <v>850</v>
      </c>
    </row>
    <row r="33" spans="1:3">
      <c r="A33" s="151" t="s">
        <v>216</v>
      </c>
      <c r="B33" s="152">
        <v>114522</v>
      </c>
      <c r="C33" s="160">
        <v>850</v>
      </c>
    </row>
    <row r="34" spans="1:3" ht="15.75">
      <c r="A34" s="163" t="s">
        <v>217</v>
      </c>
      <c r="B34" s="164">
        <v>1412</v>
      </c>
      <c r="C34" s="165">
        <f>C35</f>
        <v>54</v>
      </c>
    </row>
    <row r="35" spans="1:3" ht="31.5">
      <c r="A35" s="166" t="s">
        <v>218</v>
      </c>
      <c r="B35" s="167">
        <v>141233</v>
      </c>
      <c r="C35" s="168">
        <v>54</v>
      </c>
    </row>
    <row r="36" spans="1:3" ht="19.5">
      <c r="A36" s="159" t="s">
        <v>219</v>
      </c>
      <c r="B36" s="157">
        <v>1415</v>
      </c>
      <c r="C36" s="162">
        <f>C37</f>
        <v>344.8</v>
      </c>
    </row>
    <row r="37" spans="1:3" ht="30">
      <c r="A37" s="169" t="s">
        <v>220</v>
      </c>
      <c r="B37" s="170">
        <v>141533</v>
      </c>
      <c r="C37" s="145">
        <v>344.8</v>
      </c>
    </row>
    <row r="38" spans="1:3" ht="17.25">
      <c r="A38" s="171" t="s">
        <v>221</v>
      </c>
      <c r="B38" s="172">
        <v>1422</v>
      </c>
      <c r="C38" s="173">
        <f>SUM(C39)</f>
        <v>13</v>
      </c>
    </row>
    <row r="39" spans="1:3" ht="25.5">
      <c r="A39" s="146" t="s">
        <v>222</v>
      </c>
      <c r="B39" s="152">
        <v>142215</v>
      </c>
      <c r="C39" s="145">
        <v>13</v>
      </c>
    </row>
    <row r="40" spans="1:3" ht="34.5">
      <c r="A40" s="171" t="s">
        <v>223</v>
      </c>
      <c r="B40" s="172">
        <v>1423</v>
      </c>
      <c r="C40" s="174">
        <f>SUM(C41:C42)</f>
        <v>2891.1</v>
      </c>
    </row>
    <row r="41" spans="1:3">
      <c r="A41" s="175" t="s">
        <v>224</v>
      </c>
      <c r="B41" s="152">
        <v>142310</v>
      </c>
      <c r="C41" s="160">
        <v>2811.1</v>
      </c>
    </row>
    <row r="42" spans="1:3">
      <c r="A42" s="175" t="s">
        <v>225</v>
      </c>
      <c r="B42" s="152">
        <v>142320</v>
      </c>
      <c r="C42" s="160">
        <v>80</v>
      </c>
    </row>
    <row r="43" spans="1:3" ht="19.5">
      <c r="A43" s="176" t="s">
        <v>226</v>
      </c>
      <c r="B43" s="157">
        <v>1431</v>
      </c>
      <c r="C43" s="174">
        <f>SUM(C44)</f>
        <v>20</v>
      </c>
    </row>
    <row r="44" spans="1:3">
      <c r="A44" s="177" t="s">
        <v>227</v>
      </c>
      <c r="B44" s="152">
        <v>143130</v>
      </c>
      <c r="C44" s="160">
        <v>20</v>
      </c>
    </row>
    <row r="45" spans="1:3" ht="17.25">
      <c r="A45" s="178" t="s">
        <v>228</v>
      </c>
      <c r="B45" s="172">
        <v>1451</v>
      </c>
      <c r="C45" s="174">
        <f>SUM(C46)</f>
        <v>1.2</v>
      </c>
    </row>
    <row r="46" spans="1:3">
      <c r="A46" s="179" t="s">
        <v>229</v>
      </c>
      <c r="B46" s="180">
        <v>145142</v>
      </c>
      <c r="C46" s="181">
        <v>1.2</v>
      </c>
    </row>
    <row r="47" spans="1:3" ht="34.5">
      <c r="A47" s="178" t="s">
        <v>230</v>
      </c>
      <c r="B47" s="172">
        <v>1912</v>
      </c>
      <c r="C47" s="174">
        <f>C48+C50</f>
        <v>27419.3</v>
      </c>
    </row>
    <row r="48" spans="1:3" ht="60">
      <c r="A48" s="182" t="s">
        <v>231</v>
      </c>
      <c r="B48" s="183">
        <v>191211</v>
      </c>
      <c r="C48" s="181">
        <v>25728</v>
      </c>
    </row>
    <row r="49" spans="1:3" ht="30">
      <c r="A49" s="182" t="s">
        <v>232</v>
      </c>
      <c r="B49" s="183">
        <v>191231</v>
      </c>
      <c r="C49" s="181">
        <v>1552.5</v>
      </c>
    </row>
    <row r="50" spans="1:3" ht="30">
      <c r="A50" s="182" t="s">
        <v>232</v>
      </c>
      <c r="B50" s="183">
        <v>191231</v>
      </c>
      <c r="C50" s="181">
        <v>1691.3</v>
      </c>
    </row>
    <row r="51" spans="1:3" ht="15.75">
      <c r="A51" s="184" t="s">
        <v>233</v>
      </c>
      <c r="B51" s="185">
        <v>131200</v>
      </c>
      <c r="C51" s="186">
        <f>C52</f>
        <v>1447.3</v>
      </c>
    </row>
    <row r="52" spans="1:3" ht="47.25">
      <c r="A52" s="187" t="s">
        <v>234</v>
      </c>
      <c r="B52" s="183">
        <v>131223</v>
      </c>
      <c r="C52" s="181">
        <v>1447.3</v>
      </c>
    </row>
    <row r="53" spans="1:3" ht="15.75" thickBot="1">
      <c r="A53" s="188"/>
      <c r="B53" s="189"/>
      <c r="C53" s="190"/>
    </row>
    <row r="54" spans="1:3">
      <c r="A54" s="104"/>
      <c r="B54" s="191"/>
      <c r="C54" s="191"/>
    </row>
    <row r="55" spans="1:3">
      <c r="A55" s="104"/>
      <c r="B55" s="191"/>
      <c r="C55" s="191"/>
    </row>
    <row r="56" spans="1:3" ht="15.75">
      <c r="A56" s="27" t="s">
        <v>238</v>
      </c>
      <c r="B56" s="191"/>
      <c r="C56" s="191"/>
    </row>
    <row r="57" spans="1:3">
      <c r="B57" s="191"/>
      <c r="C57" s="191"/>
    </row>
    <row r="58" spans="1:3">
      <c r="B58" s="191"/>
      <c r="C58" s="191"/>
    </row>
  </sheetData>
  <mergeCells count="2">
    <mergeCell ref="A4:C4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"/>
  <sheetViews>
    <sheetView topLeftCell="A70" workbookViewId="0">
      <selection activeCell="A73" sqref="A73"/>
    </sheetView>
  </sheetViews>
  <sheetFormatPr defaultRowHeight="15"/>
  <cols>
    <col min="1" max="1" width="39.140625" style="26" customWidth="1"/>
    <col min="2" max="2" width="19.5703125" style="8" customWidth="1"/>
    <col min="3" max="3" width="20" customWidth="1"/>
  </cols>
  <sheetData>
    <row r="1" spans="1:3">
      <c r="B1" s="192" t="s">
        <v>81</v>
      </c>
      <c r="C1" s="192"/>
    </row>
    <row r="2" spans="1:3">
      <c r="B2" s="15"/>
      <c r="C2" s="84" t="s">
        <v>23</v>
      </c>
    </row>
    <row r="3" spans="1:3">
      <c r="B3" s="15"/>
      <c r="C3" s="123" t="s">
        <v>173</v>
      </c>
    </row>
    <row r="4" spans="1:3" ht="29.25" customHeight="1">
      <c r="A4" s="195" t="s">
        <v>68</v>
      </c>
      <c r="B4" s="195"/>
      <c r="C4" s="195"/>
    </row>
    <row r="5" spans="1:3" ht="15.75">
      <c r="A5" s="196" t="s">
        <v>172</v>
      </c>
      <c r="B5" s="196"/>
      <c r="C5" s="196"/>
    </row>
    <row r="6" spans="1:3" ht="15.75">
      <c r="A6" s="28" t="s">
        <v>15</v>
      </c>
      <c r="B6" s="29" t="s">
        <v>1</v>
      </c>
      <c r="C6" s="30" t="s">
        <v>13</v>
      </c>
    </row>
    <row r="7" spans="1:3" ht="15.75">
      <c r="A7" s="31" t="s">
        <v>69</v>
      </c>
      <c r="B7" s="32"/>
      <c r="C7" s="45">
        <f>SUM(C14+C25+C41+C49+C60+C68+C32)</f>
        <v>60614.999999999993</v>
      </c>
    </row>
    <row r="8" spans="1:3" ht="15.75">
      <c r="A8" s="33" t="s">
        <v>70</v>
      </c>
      <c r="B8" s="34"/>
      <c r="C8" s="41">
        <v>21259.3</v>
      </c>
    </row>
    <row r="9" spans="1:3" ht="15.75">
      <c r="A9" s="31" t="s">
        <v>71</v>
      </c>
      <c r="B9" s="32"/>
      <c r="C9" s="42" t="s">
        <v>118</v>
      </c>
    </row>
    <row r="10" spans="1:3" ht="15.75">
      <c r="A10" s="35" t="s">
        <v>51</v>
      </c>
      <c r="B10" s="32" t="s">
        <v>72</v>
      </c>
      <c r="C10" s="43" t="s">
        <v>118</v>
      </c>
    </row>
    <row r="11" spans="1:3" ht="15.75">
      <c r="A11" s="31" t="s">
        <v>73</v>
      </c>
      <c r="B11" s="32"/>
      <c r="C11" s="45">
        <f>SUM(C12:C13)</f>
        <v>6117.8</v>
      </c>
    </row>
    <row r="12" spans="1:3">
      <c r="A12" s="116" t="s">
        <v>75</v>
      </c>
      <c r="B12" s="117">
        <v>1</v>
      </c>
      <c r="C12" s="112">
        <f>SUM(C14-C13)</f>
        <v>5921</v>
      </c>
    </row>
    <row r="13" spans="1:3" ht="30">
      <c r="A13" s="116" t="s">
        <v>74</v>
      </c>
      <c r="B13" s="117">
        <v>2</v>
      </c>
      <c r="C13" s="112">
        <v>196.8</v>
      </c>
    </row>
    <row r="14" spans="1:3" ht="15.75">
      <c r="A14" s="31" t="s">
        <v>14</v>
      </c>
      <c r="B14" s="32"/>
      <c r="C14" s="45">
        <f>SUM(C15+C17+C19)</f>
        <v>6117.8</v>
      </c>
    </row>
    <row r="15" spans="1:3" ht="15.75">
      <c r="A15" s="31" t="s">
        <v>151</v>
      </c>
      <c r="B15" s="32" t="s">
        <v>87</v>
      </c>
      <c r="C15" s="45">
        <f>SUM(C16)</f>
        <v>5049.3</v>
      </c>
    </row>
    <row r="16" spans="1:3">
      <c r="A16" s="116" t="s">
        <v>144</v>
      </c>
      <c r="B16" s="117" t="s">
        <v>76</v>
      </c>
      <c r="C16" s="112">
        <v>5049.3</v>
      </c>
    </row>
    <row r="17" spans="1:3" ht="15.75">
      <c r="A17" s="35" t="s">
        <v>152</v>
      </c>
      <c r="B17" s="32" t="s">
        <v>79</v>
      </c>
      <c r="C17" s="45">
        <f>SUM(C18)</f>
        <v>480</v>
      </c>
    </row>
    <row r="18" spans="1:3" ht="30">
      <c r="A18" s="116" t="s">
        <v>54</v>
      </c>
      <c r="B18" s="117" t="s">
        <v>77</v>
      </c>
      <c r="C18" s="112">
        <v>480</v>
      </c>
    </row>
    <row r="19" spans="1:3" ht="31.5">
      <c r="A19" s="35" t="s">
        <v>154</v>
      </c>
      <c r="B19" s="32" t="s">
        <v>153</v>
      </c>
      <c r="C19" s="45">
        <f>SUM(C20)</f>
        <v>588.5</v>
      </c>
    </row>
    <row r="20" spans="1:3" ht="30">
      <c r="A20" s="118" t="s">
        <v>108</v>
      </c>
      <c r="B20" s="117" t="s">
        <v>107</v>
      </c>
      <c r="C20" s="112">
        <v>588.5</v>
      </c>
    </row>
    <row r="21" spans="1:3" ht="17.25" customHeight="1">
      <c r="A21" s="109" t="s">
        <v>88</v>
      </c>
      <c r="B21" s="110" t="s">
        <v>87</v>
      </c>
      <c r="C21" s="111"/>
    </row>
    <row r="22" spans="1:3" ht="15.75">
      <c r="A22" s="31" t="s">
        <v>73</v>
      </c>
      <c r="B22" s="32"/>
      <c r="C22" s="45">
        <f>SUM(C23:C24)</f>
        <v>300</v>
      </c>
    </row>
    <row r="23" spans="1:3">
      <c r="A23" s="116" t="s">
        <v>75</v>
      </c>
      <c r="B23" s="117">
        <v>1</v>
      </c>
      <c r="C23" s="112">
        <f>SUM(C25)</f>
        <v>300</v>
      </c>
    </row>
    <row r="24" spans="1:3" ht="30">
      <c r="A24" s="116" t="s">
        <v>74</v>
      </c>
      <c r="B24" s="117">
        <v>2</v>
      </c>
      <c r="C24" s="112"/>
    </row>
    <row r="25" spans="1:3" ht="15.75">
      <c r="A25" s="31" t="s">
        <v>14</v>
      </c>
      <c r="B25" s="32"/>
      <c r="C25" s="45">
        <f>SUM(C26)</f>
        <v>300</v>
      </c>
    </row>
    <row r="26" spans="1:3" ht="31.5">
      <c r="A26" s="31" t="s">
        <v>90</v>
      </c>
      <c r="B26" s="32" t="s">
        <v>155</v>
      </c>
      <c r="C26" s="45">
        <f>SUM(C27)</f>
        <v>300</v>
      </c>
    </row>
    <row r="27" spans="1:3" ht="31.5">
      <c r="A27" s="36" t="s">
        <v>90</v>
      </c>
      <c r="B27" s="34" t="s">
        <v>89</v>
      </c>
      <c r="C27" s="41">
        <v>300</v>
      </c>
    </row>
    <row r="28" spans="1:3" ht="19.5">
      <c r="A28" s="106" t="s">
        <v>55</v>
      </c>
      <c r="B28" s="107" t="s">
        <v>168</v>
      </c>
      <c r="C28" s="108"/>
    </row>
    <row r="29" spans="1:3" ht="15.75">
      <c r="A29" s="31" t="s">
        <v>73</v>
      </c>
      <c r="B29" s="32"/>
      <c r="C29" s="45">
        <f>SUM(C30)</f>
        <v>498.2</v>
      </c>
    </row>
    <row r="30" spans="1:3">
      <c r="A30" s="116" t="s">
        <v>75</v>
      </c>
      <c r="B30" s="117">
        <v>1</v>
      </c>
      <c r="C30" s="112">
        <f>SUM(C32)</f>
        <v>498.2</v>
      </c>
    </row>
    <row r="31" spans="1:3" ht="30">
      <c r="A31" s="116" t="s">
        <v>80</v>
      </c>
      <c r="B31" s="117">
        <v>2</v>
      </c>
      <c r="C31" s="112"/>
    </row>
    <row r="32" spans="1:3" ht="15.75">
      <c r="A32" s="31" t="s">
        <v>53</v>
      </c>
      <c r="B32" s="32"/>
      <c r="C32" s="45">
        <f>SUM(C33+C35)</f>
        <v>498.2</v>
      </c>
    </row>
    <row r="33" spans="1:3" ht="31.5">
      <c r="A33" s="31" t="s">
        <v>167</v>
      </c>
      <c r="B33" s="32" t="s">
        <v>166</v>
      </c>
      <c r="C33" s="45">
        <f>SUM(C34)</f>
        <v>-501.8</v>
      </c>
    </row>
    <row r="34" spans="1:3">
      <c r="A34" s="116" t="s">
        <v>56</v>
      </c>
      <c r="B34" s="117">
        <v>5009</v>
      </c>
      <c r="C34" s="112">
        <v>-501.8</v>
      </c>
    </row>
    <row r="35" spans="1:3" ht="15.75">
      <c r="A35" s="35" t="s">
        <v>165</v>
      </c>
      <c r="B35" s="32" t="s">
        <v>164</v>
      </c>
      <c r="C35" s="45">
        <f>SUM(C36)</f>
        <v>1000</v>
      </c>
    </row>
    <row r="36" spans="1:3">
      <c r="A36" s="116" t="s">
        <v>57</v>
      </c>
      <c r="B36" s="117">
        <v>6402</v>
      </c>
      <c r="C36" s="112">
        <v>1000</v>
      </c>
    </row>
    <row r="37" spans="1:3" s="76" customFormat="1" ht="38.25" customHeight="1">
      <c r="A37" s="113" t="s">
        <v>58</v>
      </c>
      <c r="B37" s="114" t="s">
        <v>78</v>
      </c>
      <c r="C37" s="115"/>
    </row>
    <row r="38" spans="1:3" ht="15.75">
      <c r="A38" s="31" t="s">
        <v>52</v>
      </c>
      <c r="B38" s="32"/>
      <c r="C38" s="45">
        <f>SUM(C39:C40)</f>
        <v>17728.8</v>
      </c>
    </row>
    <row r="39" spans="1:3">
      <c r="A39" s="116" t="s">
        <v>75</v>
      </c>
      <c r="B39" s="117">
        <v>1</v>
      </c>
      <c r="C39" s="112">
        <v>9348.5</v>
      </c>
    </row>
    <row r="40" spans="1:3" ht="30">
      <c r="A40" s="116" t="s">
        <v>74</v>
      </c>
      <c r="B40" s="117">
        <v>2</v>
      </c>
      <c r="C40" s="112">
        <v>8380.2999999999993</v>
      </c>
    </row>
    <row r="41" spans="1:3" ht="15.75">
      <c r="A41" s="31" t="s">
        <v>53</v>
      </c>
      <c r="B41" s="32"/>
      <c r="C41" s="45">
        <f>SUM(C42)</f>
        <v>17728.8</v>
      </c>
    </row>
    <row r="42" spans="1:3" ht="31.5">
      <c r="A42" s="31" t="s">
        <v>59</v>
      </c>
      <c r="B42" s="32" t="s">
        <v>163</v>
      </c>
      <c r="C42" s="45">
        <f>SUM(C43:C44)</f>
        <v>17728.8</v>
      </c>
    </row>
    <row r="43" spans="1:3" ht="30">
      <c r="A43" s="116" t="s">
        <v>59</v>
      </c>
      <c r="B43" s="117">
        <v>7502</v>
      </c>
      <c r="C43" s="112">
        <v>16228.8</v>
      </c>
    </row>
    <row r="44" spans="1:3">
      <c r="A44" s="116" t="s">
        <v>60</v>
      </c>
      <c r="B44" s="117">
        <v>7505</v>
      </c>
      <c r="C44" s="112">
        <v>1500</v>
      </c>
    </row>
    <row r="45" spans="1:3" ht="39">
      <c r="A45" s="106" t="s">
        <v>61</v>
      </c>
      <c r="B45" s="107" t="s">
        <v>79</v>
      </c>
      <c r="C45" s="108"/>
    </row>
    <row r="46" spans="1:3" ht="15.75">
      <c r="A46" s="31" t="s">
        <v>52</v>
      </c>
      <c r="B46" s="32"/>
      <c r="C46" s="45">
        <f>SUM(C47+C48)</f>
        <v>1402.3</v>
      </c>
    </row>
    <row r="47" spans="1:3" ht="15.75">
      <c r="A47" s="36" t="s">
        <v>75</v>
      </c>
      <c r="B47" s="34">
        <v>1</v>
      </c>
      <c r="C47" s="41">
        <f>SUM(C49)</f>
        <v>1402.3</v>
      </c>
    </row>
    <row r="48" spans="1:3" ht="31.5">
      <c r="A48" s="36" t="s">
        <v>74</v>
      </c>
      <c r="B48" s="34">
        <v>2</v>
      </c>
      <c r="C48" s="41"/>
    </row>
    <row r="49" spans="1:3" ht="15.75">
      <c r="A49" s="31" t="s">
        <v>53</v>
      </c>
      <c r="B49" s="32"/>
      <c r="C49" s="45">
        <f>SUM(C50+C53)</f>
        <v>1402.3</v>
      </c>
    </row>
    <row r="50" spans="1:3" ht="15.75">
      <c r="A50" s="31" t="s">
        <v>161</v>
      </c>
      <c r="B50" s="32" t="s">
        <v>162</v>
      </c>
      <c r="C50" s="45">
        <f>SUM(C51:C52)</f>
        <v>1183.3</v>
      </c>
    </row>
    <row r="51" spans="1:3" ht="15.75">
      <c r="A51" s="36" t="s">
        <v>62</v>
      </c>
      <c r="B51" s="34">
        <v>8502</v>
      </c>
      <c r="C51" s="41">
        <v>810</v>
      </c>
    </row>
    <row r="52" spans="1:3" ht="31.5">
      <c r="A52" s="36" t="s">
        <v>85</v>
      </c>
      <c r="B52" s="34" t="s">
        <v>86</v>
      </c>
      <c r="C52" s="41">
        <v>373.3</v>
      </c>
    </row>
    <row r="53" spans="1:3" ht="15.75">
      <c r="A53" s="35" t="s">
        <v>160</v>
      </c>
      <c r="B53" s="32" t="s">
        <v>159</v>
      </c>
      <c r="C53" s="45">
        <f>SUM(C54:C55)</f>
        <v>219</v>
      </c>
    </row>
    <row r="54" spans="1:3" ht="15.75">
      <c r="A54" s="36" t="s">
        <v>63</v>
      </c>
      <c r="B54" s="34">
        <v>8602</v>
      </c>
      <c r="C54" s="41">
        <v>107</v>
      </c>
    </row>
    <row r="55" spans="1:3" ht="15.75">
      <c r="A55" s="36" t="s">
        <v>64</v>
      </c>
      <c r="B55" s="34">
        <v>8603</v>
      </c>
      <c r="C55" s="41">
        <v>112</v>
      </c>
    </row>
    <row r="56" spans="1:3" ht="19.5">
      <c r="A56" s="106" t="s">
        <v>65</v>
      </c>
      <c r="B56" s="107" t="s">
        <v>169</v>
      </c>
      <c r="C56" s="108"/>
    </row>
    <row r="57" spans="1:3" ht="15.75">
      <c r="A57" s="31" t="s">
        <v>52</v>
      </c>
      <c r="B57" s="32"/>
      <c r="C57" s="45">
        <f>SUM(C58:C59)</f>
        <v>34009.300000000003</v>
      </c>
    </row>
    <row r="58" spans="1:3" ht="15.75">
      <c r="A58" s="36" t="s">
        <v>75</v>
      </c>
      <c r="B58" s="34">
        <v>1</v>
      </c>
      <c r="C58" s="41">
        <v>25728</v>
      </c>
    </row>
    <row r="59" spans="1:3" ht="31.5">
      <c r="A59" s="36" t="s">
        <v>74</v>
      </c>
      <c r="B59" s="34">
        <v>2</v>
      </c>
      <c r="C59" s="41">
        <v>8281.2999999999993</v>
      </c>
    </row>
    <row r="60" spans="1:3" ht="15.75">
      <c r="A60" s="31" t="s">
        <v>53</v>
      </c>
      <c r="B60" s="32"/>
      <c r="C60" s="45">
        <f>SUM(C61)</f>
        <v>34009.299999999996</v>
      </c>
    </row>
    <row r="61" spans="1:3" ht="15.75">
      <c r="A61" s="31" t="s">
        <v>157</v>
      </c>
      <c r="B61" s="32" t="s">
        <v>158</v>
      </c>
      <c r="C61" s="45">
        <f>SUM(C62:C63)</f>
        <v>34009.299999999996</v>
      </c>
    </row>
    <row r="62" spans="1:3" ht="15.75">
      <c r="A62" s="37" t="s">
        <v>66</v>
      </c>
      <c r="B62" s="34">
        <v>8802</v>
      </c>
      <c r="C62" s="41">
        <v>29448.1</v>
      </c>
    </row>
    <row r="63" spans="1:3" ht="31.5">
      <c r="A63" s="37" t="s">
        <v>83</v>
      </c>
      <c r="B63" s="34" t="s">
        <v>84</v>
      </c>
      <c r="C63" s="41">
        <v>4561.2</v>
      </c>
    </row>
    <row r="64" spans="1:3" ht="19.5">
      <c r="A64" s="106" t="s">
        <v>67</v>
      </c>
      <c r="B64" s="107">
        <v>10</v>
      </c>
      <c r="C64" s="108"/>
    </row>
    <row r="65" spans="1:3" ht="15.75">
      <c r="A65" s="31" t="s">
        <v>52</v>
      </c>
      <c r="B65" s="32"/>
      <c r="C65" s="45">
        <f>SUM(C66)</f>
        <v>558.6</v>
      </c>
    </row>
    <row r="66" spans="1:3" ht="15.75">
      <c r="A66" s="36" t="s">
        <v>75</v>
      </c>
      <c r="B66" s="34">
        <v>1</v>
      </c>
      <c r="C66" s="41">
        <f>SUM(C68)</f>
        <v>558.6</v>
      </c>
    </row>
    <row r="67" spans="1:3" ht="31.5">
      <c r="A67" s="36" t="s">
        <v>74</v>
      </c>
      <c r="B67" s="34">
        <v>2</v>
      </c>
      <c r="C67" s="41"/>
    </row>
    <row r="68" spans="1:3" ht="15.75">
      <c r="A68" s="31" t="s">
        <v>53</v>
      </c>
      <c r="B68" s="32"/>
      <c r="C68" s="45">
        <f>SUM(C69)</f>
        <v>558.6</v>
      </c>
    </row>
    <row r="69" spans="1:3" ht="15.75">
      <c r="A69" s="31" t="s">
        <v>67</v>
      </c>
      <c r="B69" s="32" t="s">
        <v>156</v>
      </c>
      <c r="C69" s="45">
        <f>SUM(C71+C70)</f>
        <v>558.6</v>
      </c>
    </row>
    <row r="70" spans="1:3" ht="15.75">
      <c r="A70" s="33" t="s">
        <v>236</v>
      </c>
      <c r="B70" s="127">
        <v>9012</v>
      </c>
      <c r="C70" s="41">
        <v>520</v>
      </c>
    </row>
    <row r="71" spans="1:3" ht="31.5">
      <c r="A71" s="38" t="s">
        <v>82</v>
      </c>
      <c r="B71" s="87">
        <v>9019</v>
      </c>
      <c r="C71" s="44">
        <v>38.6</v>
      </c>
    </row>
    <row r="72" spans="1:3" ht="15.75">
      <c r="A72" s="27"/>
      <c r="B72" s="25"/>
      <c r="C72" s="18"/>
    </row>
    <row r="73" spans="1:3" ht="15.75">
      <c r="A73" s="27" t="s">
        <v>237</v>
      </c>
      <c r="B73" s="25"/>
      <c r="C73" s="18"/>
    </row>
    <row r="74" spans="1:3" ht="15.75">
      <c r="A74" s="27" t="s">
        <v>119</v>
      </c>
      <c r="B74" s="27" t="s">
        <v>120</v>
      </c>
      <c r="C74" s="18"/>
    </row>
    <row r="75" spans="1:3" ht="18.75">
      <c r="A75" s="22"/>
      <c r="B75"/>
      <c r="C75" s="18"/>
    </row>
    <row r="76" spans="1:3" ht="15.75">
      <c r="A76" s="27"/>
      <c r="B76" s="25"/>
      <c r="C76" s="18"/>
    </row>
    <row r="77" spans="1:3" ht="15.75">
      <c r="A77" s="27"/>
      <c r="B77" s="25"/>
      <c r="C77" s="18"/>
    </row>
    <row r="78" spans="1:3" ht="15.75">
      <c r="A78" s="27"/>
      <c r="B78" s="25"/>
      <c r="C78" s="18"/>
    </row>
    <row r="79" spans="1:3" ht="15.75">
      <c r="A79" s="27"/>
      <c r="B79" s="25"/>
      <c r="C79" s="18"/>
    </row>
    <row r="80" spans="1:3" ht="15.75">
      <c r="A80" s="27"/>
      <c r="B80" s="25"/>
      <c r="C80" s="18"/>
    </row>
    <row r="81" spans="1:3" ht="15.75">
      <c r="A81" s="27"/>
      <c r="B81" s="25"/>
      <c r="C81" s="18"/>
    </row>
    <row r="82" spans="1:3" ht="15.75">
      <c r="A82" s="27"/>
      <c r="B82" s="25"/>
      <c r="C82" s="18"/>
    </row>
    <row r="83" spans="1:3" ht="15.75">
      <c r="A83" s="27"/>
      <c r="B83" s="25"/>
      <c r="C83" s="18"/>
    </row>
    <row r="84" spans="1:3" ht="15.75">
      <c r="A84" s="27"/>
      <c r="B84" s="25"/>
      <c r="C84" s="18"/>
    </row>
    <row r="85" spans="1:3" ht="15.75">
      <c r="A85" s="27"/>
      <c r="B85" s="25"/>
      <c r="C85" s="18"/>
    </row>
    <row r="86" spans="1:3" ht="15.75">
      <c r="A86" s="27"/>
      <c r="B86" s="25"/>
      <c r="C86" s="18"/>
    </row>
    <row r="87" spans="1:3" ht="15.75">
      <c r="A87" s="27"/>
      <c r="B87" s="25"/>
      <c r="C87" s="18"/>
    </row>
    <row r="88" spans="1:3" ht="15.75">
      <c r="A88" s="27"/>
      <c r="B88" s="25"/>
      <c r="C88" s="18"/>
    </row>
    <row r="89" spans="1:3" ht="15.75">
      <c r="A89" s="27"/>
      <c r="B89" s="25"/>
      <c r="C89" s="18"/>
    </row>
    <row r="90" spans="1:3" ht="15.75">
      <c r="A90" s="27"/>
      <c r="B90" s="25"/>
      <c r="C90" s="18"/>
    </row>
    <row r="91" spans="1:3" ht="15.75">
      <c r="A91" s="27"/>
      <c r="B91" s="25"/>
      <c r="C91" s="18"/>
    </row>
    <row r="92" spans="1:3" ht="15.75">
      <c r="A92" s="27"/>
      <c r="B92" s="25"/>
      <c r="C92" s="18"/>
    </row>
    <row r="93" spans="1:3" ht="15.75">
      <c r="A93" s="27"/>
      <c r="B93" s="25"/>
      <c r="C93" s="18"/>
    </row>
    <row r="94" spans="1:3" ht="15.75">
      <c r="A94" s="27"/>
      <c r="B94" s="25"/>
      <c r="C94" s="18"/>
    </row>
    <row r="95" spans="1:3" ht="15.75">
      <c r="A95" s="27"/>
      <c r="B95" s="25"/>
      <c r="C95" s="18"/>
    </row>
    <row r="96" spans="1:3" ht="15.75">
      <c r="A96" s="27"/>
      <c r="B96" s="21"/>
      <c r="C96" s="18"/>
    </row>
  </sheetData>
  <mergeCells count="3">
    <mergeCell ref="B1:C1"/>
    <mergeCell ref="A4:C4"/>
    <mergeCell ref="A5:C5"/>
  </mergeCells>
  <pageMargins left="1.1100000000000001" right="0.2" top="0.32" bottom="0.3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8"/>
  <sheetViews>
    <sheetView topLeftCell="A22" workbookViewId="0">
      <selection activeCell="A25" sqref="A25"/>
    </sheetView>
  </sheetViews>
  <sheetFormatPr defaultRowHeight="15"/>
  <cols>
    <col min="1" max="1" width="6.42578125" customWidth="1"/>
    <col min="2" max="2" width="25.140625" customWidth="1"/>
    <col min="3" max="3" width="36.85546875" customWidth="1"/>
    <col min="4" max="4" width="20.85546875" customWidth="1"/>
    <col min="6" max="6" width="12" customWidth="1"/>
    <col min="7" max="7" width="12.7109375" customWidth="1"/>
    <col min="8" max="8" width="10.85546875" customWidth="1"/>
  </cols>
  <sheetData>
    <row r="2" spans="1:9" ht="15.75">
      <c r="I2" s="1"/>
    </row>
    <row r="3" spans="1:9" ht="15.75">
      <c r="D3" s="55" t="s">
        <v>139</v>
      </c>
      <c r="I3" s="1"/>
    </row>
    <row r="4" spans="1:9" ht="15.75">
      <c r="D4" s="56" t="s">
        <v>23</v>
      </c>
      <c r="I4" s="1"/>
    </row>
    <row r="5" spans="1:9" ht="15.75">
      <c r="D5" s="55" t="s">
        <v>174</v>
      </c>
    </row>
    <row r="6" spans="1:9" ht="15.75">
      <c r="D6" s="55"/>
    </row>
    <row r="7" spans="1:9" ht="15.75">
      <c r="D7" s="55"/>
    </row>
    <row r="8" spans="1:9" ht="18.75">
      <c r="A8" s="20"/>
    </row>
    <row r="9" spans="1:9" ht="46.5" customHeight="1">
      <c r="A9" s="205" t="s">
        <v>179</v>
      </c>
      <c r="B9" s="205"/>
      <c r="C9" s="205"/>
      <c r="D9" s="205"/>
    </row>
    <row r="10" spans="1:9" ht="18.75">
      <c r="A10" s="20"/>
    </row>
    <row r="11" spans="1:9" s="92" customFormat="1" ht="39" customHeight="1">
      <c r="A11" s="47" t="s">
        <v>95</v>
      </c>
      <c r="B11" s="47" t="s">
        <v>129</v>
      </c>
      <c r="C11" s="47" t="s">
        <v>130</v>
      </c>
      <c r="D11" s="94" t="s">
        <v>131</v>
      </c>
    </row>
    <row r="12" spans="1:9" ht="19.5">
      <c r="A12" s="93">
        <v>1</v>
      </c>
      <c r="B12" s="93">
        <v>2</v>
      </c>
      <c r="C12" s="93">
        <v>3</v>
      </c>
      <c r="D12" s="93">
        <v>4</v>
      </c>
    </row>
    <row r="13" spans="1:9" ht="99" customHeight="1">
      <c r="A13" s="206">
        <v>1</v>
      </c>
      <c r="B13" s="206">
        <v>142320</v>
      </c>
      <c r="C13" s="95" t="s">
        <v>138</v>
      </c>
      <c r="D13" s="47">
        <v>159.30000000000001</v>
      </c>
      <c r="I13" s="7"/>
    </row>
    <row r="14" spans="1:9" ht="55.5" customHeight="1">
      <c r="A14" s="206"/>
      <c r="B14" s="206"/>
      <c r="C14" s="207" t="s">
        <v>132</v>
      </c>
      <c r="D14" s="207"/>
    </row>
    <row r="15" spans="1:9" ht="55.5" customHeight="1">
      <c r="A15" s="83">
        <v>2</v>
      </c>
      <c r="B15" s="83">
        <v>142320</v>
      </c>
      <c r="C15" s="95" t="s">
        <v>133</v>
      </c>
      <c r="D15" s="122" t="s">
        <v>134</v>
      </c>
    </row>
    <row r="16" spans="1:9" ht="18.75">
      <c r="A16" s="204" t="s">
        <v>135</v>
      </c>
      <c r="B16" s="204"/>
      <c r="C16" s="204"/>
      <c r="D16" s="204"/>
    </row>
    <row r="17" spans="1:4" ht="58.5" customHeight="1">
      <c r="A17" s="83">
        <v>3</v>
      </c>
      <c r="B17" s="83">
        <v>142310</v>
      </c>
      <c r="C17" s="95" t="s">
        <v>136</v>
      </c>
      <c r="D17" s="96" t="s">
        <v>137</v>
      </c>
    </row>
    <row r="18" spans="1:4" ht="21" customHeight="1">
      <c r="A18" s="85">
        <v>4</v>
      </c>
      <c r="B18" s="97"/>
      <c r="C18" s="98"/>
      <c r="D18" s="99"/>
    </row>
    <row r="19" spans="1:4" ht="26.25" customHeight="1">
      <c r="A19" s="199"/>
      <c r="B19" s="201"/>
      <c r="C19" s="201" t="s">
        <v>141</v>
      </c>
      <c r="D19" s="197" t="s">
        <v>178</v>
      </c>
    </row>
    <row r="20" spans="1:4" ht="40.5" customHeight="1">
      <c r="A20" s="200"/>
      <c r="B20" s="201"/>
      <c r="C20" s="201"/>
      <c r="D20" s="198"/>
    </row>
    <row r="21" spans="1:4" ht="37.5" customHeight="1">
      <c r="A21" s="202">
        <v>5</v>
      </c>
      <c r="B21" s="197">
        <v>142310</v>
      </c>
      <c r="C21" s="100" t="s">
        <v>142</v>
      </c>
      <c r="D21" s="124" t="s">
        <v>175</v>
      </c>
    </row>
    <row r="22" spans="1:4" ht="21" customHeight="1">
      <c r="A22" s="203"/>
      <c r="B22" s="198"/>
      <c r="C22" s="100" t="s">
        <v>140</v>
      </c>
      <c r="D22" s="124" t="s">
        <v>176</v>
      </c>
    </row>
    <row r="23" spans="1:4" ht="39" customHeight="1">
      <c r="A23" s="94">
        <v>6</v>
      </c>
      <c r="B23" s="86">
        <v>142310</v>
      </c>
      <c r="C23" s="100" t="s">
        <v>143</v>
      </c>
      <c r="D23" s="125" t="s">
        <v>177</v>
      </c>
    </row>
    <row r="24" spans="1:4" ht="18.75">
      <c r="A24" s="19"/>
    </row>
    <row r="25" spans="1:4" ht="15.75">
      <c r="A25" s="27" t="s">
        <v>237</v>
      </c>
    </row>
    <row r="26" spans="1:4" ht="18.75">
      <c r="A26" s="19"/>
    </row>
    <row r="27" spans="1:4" ht="18.75">
      <c r="A27" s="19"/>
    </row>
    <row r="28" spans="1:4" ht="18.75">
      <c r="A28" s="19"/>
    </row>
  </sheetData>
  <mergeCells count="11">
    <mergeCell ref="A16:D16"/>
    <mergeCell ref="A9:D9"/>
    <mergeCell ref="B13:B14"/>
    <mergeCell ref="A13:A14"/>
    <mergeCell ref="C14:D14"/>
    <mergeCell ref="D19:D20"/>
    <mergeCell ref="A19:A20"/>
    <mergeCell ref="B19:B20"/>
    <mergeCell ref="A21:A22"/>
    <mergeCell ref="C19:C20"/>
    <mergeCell ref="B21:B22"/>
  </mergeCells>
  <pageMargins left="0.91" right="0.19" top="0.22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9"/>
  <sheetViews>
    <sheetView topLeftCell="A22" workbookViewId="0">
      <selection activeCell="A29" sqref="A29"/>
    </sheetView>
  </sheetViews>
  <sheetFormatPr defaultRowHeight="15"/>
  <cols>
    <col min="1" max="1" width="5" customWidth="1"/>
    <col min="2" max="2" width="39.28515625" customWidth="1"/>
    <col min="3" max="3" width="10.42578125" customWidth="1"/>
    <col min="4" max="4" width="8.5703125" customWidth="1"/>
    <col min="5" max="5" width="10.140625" customWidth="1"/>
    <col min="6" max="6" width="12.7109375" customWidth="1"/>
  </cols>
  <sheetData>
    <row r="2" spans="1:6" ht="15.75">
      <c r="F2" s="55" t="s">
        <v>128</v>
      </c>
    </row>
    <row r="3" spans="1:6" ht="15.75">
      <c r="F3" s="56" t="s">
        <v>23</v>
      </c>
    </row>
    <row r="4" spans="1:6" ht="15.75">
      <c r="F4" s="55" t="s">
        <v>174</v>
      </c>
    </row>
    <row r="5" spans="1:6" ht="15.75">
      <c r="F5" s="55"/>
    </row>
    <row r="6" spans="1:6" ht="15.75">
      <c r="F6" s="55"/>
    </row>
    <row r="7" spans="1:6" ht="18.75">
      <c r="A7" s="19"/>
    </row>
    <row r="8" spans="1:6" ht="18.75">
      <c r="A8" s="208" t="s">
        <v>93</v>
      </c>
      <c r="B8" s="208"/>
      <c r="C8" s="208"/>
      <c r="D8" s="208"/>
      <c r="E8" s="208"/>
      <c r="F8" s="208"/>
    </row>
    <row r="9" spans="1:6" ht="18.75">
      <c r="A9" s="208" t="s">
        <v>235</v>
      </c>
      <c r="B9" s="208"/>
      <c r="C9" s="208"/>
      <c r="D9" s="208"/>
      <c r="E9" s="208"/>
      <c r="F9" s="208"/>
    </row>
    <row r="10" spans="1:6" ht="18.75">
      <c r="A10" s="20" t="s">
        <v>94</v>
      </c>
    </row>
    <row r="11" spans="1:6" ht="39.75" customHeight="1">
      <c r="A11" s="197" t="s">
        <v>95</v>
      </c>
      <c r="B11" s="197" t="s">
        <v>96</v>
      </c>
      <c r="C11" s="52" t="s">
        <v>1</v>
      </c>
      <c r="D11" s="209" t="s">
        <v>98</v>
      </c>
      <c r="E11" s="209"/>
      <c r="F11" s="209"/>
    </row>
    <row r="12" spans="1:6" ht="93.75" customHeight="1">
      <c r="A12" s="198"/>
      <c r="B12" s="198"/>
      <c r="C12" s="52" t="s">
        <v>97</v>
      </c>
      <c r="D12" s="52" t="s">
        <v>99</v>
      </c>
      <c r="E12" s="52" t="s">
        <v>100</v>
      </c>
      <c r="F12" s="52" t="s">
        <v>101</v>
      </c>
    </row>
    <row r="13" spans="1:6" s="50" customFormat="1" ht="12.75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</row>
    <row r="14" spans="1:6" s="50" customFormat="1" ht="20.100000000000001" customHeight="1">
      <c r="A14" s="51">
        <v>1</v>
      </c>
      <c r="B14" s="80" t="s">
        <v>41</v>
      </c>
      <c r="C14" s="54" t="s">
        <v>102</v>
      </c>
      <c r="D14" s="51"/>
      <c r="E14" s="129">
        <v>196.8</v>
      </c>
      <c r="F14" s="130"/>
    </row>
    <row r="15" spans="1:6" s="50" customFormat="1" ht="20.100000000000001" customHeight="1">
      <c r="A15" s="51"/>
      <c r="B15" s="58" t="s">
        <v>41</v>
      </c>
      <c r="C15" s="54" t="s">
        <v>115</v>
      </c>
      <c r="D15" s="51"/>
      <c r="E15" s="129"/>
      <c r="F15" s="130">
        <v>868.3</v>
      </c>
    </row>
    <row r="16" spans="1:6" s="50" customFormat="1" ht="20.100000000000001" customHeight="1">
      <c r="A16" s="51"/>
      <c r="B16" s="120"/>
      <c r="C16" s="54"/>
      <c r="D16" s="51"/>
      <c r="E16" s="129">
        <f>SUM(E17:E25)</f>
        <v>2694.3</v>
      </c>
      <c r="F16" s="130"/>
    </row>
    <row r="17" spans="1:6" s="50" customFormat="1" ht="20.100000000000001" customHeight="1">
      <c r="A17" s="51">
        <v>2</v>
      </c>
      <c r="B17" s="9" t="s">
        <v>24</v>
      </c>
      <c r="C17" s="54" t="s">
        <v>103</v>
      </c>
      <c r="D17" s="51"/>
      <c r="E17" s="129">
        <v>111.4</v>
      </c>
      <c r="F17" s="130"/>
    </row>
    <row r="18" spans="1:6" s="50" customFormat="1" ht="20.100000000000001" customHeight="1">
      <c r="A18" s="51">
        <v>3</v>
      </c>
      <c r="B18" s="9" t="s">
        <v>25</v>
      </c>
      <c r="C18" s="54" t="s">
        <v>103</v>
      </c>
      <c r="D18" s="51"/>
      <c r="E18" s="129">
        <v>261.3</v>
      </c>
      <c r="F18" s="130"/>
    </row>
    <row r="19" spans="1:6" s="50" customFormat="1" ht="20.100000000000001" customHeight="1">
      <c r="A19" s="51">
        <v>4</v>
      </c>
      <c r="B19" s="9" t="s">
        <v>26</v>
      </c>
      <c r="C19" s="54" t="s">
        <v>103</v>
      </c>
      <c r="D19" s="51"/>
      <c r="E19" s="129">
        <v>437.4</v>
      </c>
      <c r="F19" s="130"/>
    </row>
    <row r="20" spans="1:6" s="50" customFormat="1" ht="20.100000000000001" customHeight="1">
      <c r="A20" s="51">
        <v>5</v>
      </c>
      <c r="B20" s="9" t="s">
        <v>27</v>
      </c>
      <c r="C20" s="54" t="s">
        <v>103</v>
      </c>
      <c r="D20" s="51"/>
      <c r="E20" s="129">
        <v>144.1</v>
      </c>
      <c r="F20" s="130"/>
    </row>
    <row r="21" spans="1:6" s="50" customFormat="1" ht="20.100000000000001" customHeight="1">
      <c r="A21" s="51">
        <v>6</v>
      </c>
      <c r="B21" s="9" t="s">
        <v>28</v>
      </c>
      <c r="C21" s="54" t="s">
        <v>103</v>
      </c>
      <c r="D21" s="51"/>
      <c r="E21" s="129">
        <v>169.2</v>
      </c>
      <c r="F21" s="130"/>
    </row>
    <row r="22" spans="1:6" ht="20.100000000000001" customHeight="1">
      <c r="A22" s="51">
        <v>7</v>
      </c>
      <c r="B22" s="9" t="s">
        <v>29</v>
      </c>
      <c r="C22" s="54" t="s">
        <v>103</v>
      </c>
      <c r="D22" s="51"/>
      <c r="E22" s="129">
        <v>347.2</v>
      </c>
      <c r="F22" s="130">
        <v>579</v>
      </c>
    </row>
    <row r="23" spans="1:6" ht="20.100000000000001" customHeight="1">
      <c r="A23" s="51">
        <v>8</v>
      </c>
      <c r="B23" s="9" t="s">
        <v>30</v>
      </c>
      <c r="C23" s="54" t="s">
        <v>103</v>
      </c>
      <c r="D23" s="51"/>
      <c r="E23" s="129">
        <v>350.7</v>
      </c>
      <c r="F23" s="130"/>
    </row>
    <row r="24" spans="1:6" ht="20.100000000000001" customHeight="1">
      <c r="A24" s="51">
        <v>9</v>
      </c>
      <c r="B24" s="17" t="s">
        <v>38</v>
      </c>
      <c r="C24" s="54" t="s">
        <v>104</v>
      </c>
      <c r="D24" s="51"/>
      <c r="E24" s="129">
        <v>175.2</v>
      </c>
      <c r="F24" s="130"/>
    </row>
    <row r="25" spans="1:6" ht="20.100000000000001" customHeight="1">
      <c r="A25" s="51">
        <v>10</v>
      </c>
      <c r="B25" s="17" t="s">
        <v>39</v>
      </c>
      <c r="C25" s="54" t="s">
        <v>104</v>
      </c>
      <c r="D25" s="51"/>
      <c r="E25" s="129">
        <v>697.8</v>
      </c>
      <c r="F25" s="130"/>
    </row>
    <row r="26" spans="1:6" ht="20.100000000000001" customHeight="1">
      <c r="A26" s="204" t="s">
        <v>22</v>
      </c>
      <c r="B26" s="204"/>
      <c r="C26" s="53"/>
      <c r="D26" s="48"/>
      <c r="E26" s="131">
        <f>SUM(E14+E16)</f>
        <v>2891.1000000000004</v>
      </c>
      <c r="F26" s="131">
        <f>SUM(F14:F25)</f>
        <v>1447.3</v>
      </c>
    </row>
    <row r="27" spans="1:6" ht="18.75">
      <c r="A27" s="22"/>
      <c r="E27" s="119"/>
    </row>
    <row r="28" spans="1:6" ht="18.75">
      <c r="A28" s="22"/>
    </row>
    <row r="29" spans="1:6" ht="15.75">
      <c r="A29" s="27" t="s">
        <v>237</v>
      </c>
    </row>
  </sheetData>
  <mergeCells count="6">
    <mergeCell ref="A8:F8"/>
    <mergeCell ref="A9:F9"/>
    <mergeCell ref="D11:F11"/>
    <mergeCell ref="A26:B26"/>
    <mergeCell ref="B11:B12"/>
    <mergeCell ref="A11:A12"/>
  </mergeCells>
  <pageMargins left="1.2" right="0.21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5"/>
  <sheetViews>
    <sheetView topLeftCell="A10" workbookViewId="0">
      <selection activeCell="A25" sqref="A25"/>
    </sheetView>
  </sheetViews>
  <sheetFormatPr defaultRowHeight="15"/>
  <cols>
    <col min="1" max="1" width="18.85546875" customWidth="1"/>
    <col min="2" max="2" width="6.7109375" customWidth="1"/>
    <col min="3" max="3" width="6.140625" customWidth="1"/>
    <col min="4" max="4" width="5.5703125" customWidth="1"/>
    <col min="5" max="5" width="7.42578125" customWidth="1"/>
  </cols>
  <sheetData>
    <row r="3" spans="1:11" ht="18.75">
      <c r="G3" s="192" t="s">
        <v>127</v>
      </c>
      <c r="H3" s="192"/>
      <c r="J3" s="59"/>
    </row>
    <row r="4" spans="1:11" ht="18.75">
      <c r="E4" s="192" t="s">
        <v>23</v>
      </c>
      <c r="F4" s="192"/>
      <c r="G4" s="192"/>
      <c r="H4" s="192"/>
      <c r="J4" s="60"/>
    </row>
    <row r="5" spans="1:11" ht="18.75">
      <c r="E5" s="192" t="s">
        <v>173</v>
      </c>
      <c r="F5" s="192"/>
      <c r="G5" s="192"/>
      <c r="H5" s="192"/>
      <c r="J5" s="60"/>
    </row>
    <row r="6" spans="1:11" ht="18.75">
      <c r="G6" s="15"/>
      <c r="H6" s="57"/>
      <c r="J6" s="60"/>
    </row>
    <row r="7" spans="1:11" ht="18.75">
      <c r="G7" s="15"/>
      <c r="H7" s="57"/>
      <c r="J7" s="60"/>
    </row>
    <row r="8" spans="1:11" ht="18.75">
      <c r="G8" s="15"/>
      <c r="H8" s="57"/>
      <c r="J8" s="60"/>
    </row>
    <row r="9" spans="1:11" ht="18.75">
      <c r="G9" s="15"/>
      <c r="H9" s="57"/>
      <c r="J9" s="60"/>
    </row>
    <row r="10" spans="1:11" ht="18.75">
      <c r="A10" s="60"/>
    </row>
    <row r="11" spans="1:11" ht="15.75">
      <c r="A11" s="6" t="s">
        <v>114</v>
      </c>
    </row>
    <row r="12" spans="1:11" ht="18.75" customHeight="1">
      <c r="A12" s="212" t="s">
        <v>182</v>
      </c>
      <c r="B12" s="212"/>
      <c r="C12" s="212"/>
      <c r="D12" s="212"/>
      <c r="E12" s="212"/>
      <c r="F12" s="212"/>
      <c r="G12" s="212"/>
      <c r="H12" s="212"/>
    </row>
    <row r="13" spans="1:11" ht="20.25" customHeight="1">
      <c r="A13" s="81" t="s">
        <v>123</v>
      </c>
    </row>
    <row r="14" spans="1:11">
      <c r="A14" s="210" t="s">
        <v>15</v>
      </c>
      <c r="B14" s="210" t="s">
        <v>1</v>
      </c>
      <c r="C14" s="210"/>
      <c r="D14" s="210"/>
      <c r="E14" s="210"/>
      <c r="F14" s="210" t="s">
        <v>13</v>
      </c>
      <c r="G14" s="210"/>
      <c r="H14" s="210"/>
      <c r="I14" s="2"/>
    </row>
    <row r="15" spans="1:11" ht="31.5" customHeight="1">
      <c r="A15" s="210"/>
      <c r="B15" s="210" t="s">
        <v>110</v>
      </c>
      <c r="C15" s="210" t="s">
        <v>17</v>
      </c>
      <c r="D15" s="210" t="s">
        <v>16</v>
      </c>
      <c r="E15" s="210" t="s">
        <v>18</v>
      </c>
      <c r="F15" s="210" t="s">
        <v>111</v>
      </c>
      <c r="G15" s="211" t="s">
        <v>112</v>
      </c>
      <c r="H15" s="211" t="s">
        <v>113</v>
      </c>
      <c r="I15" s="2"/>
      <c r="K15" s="61"/>
    </row>
    <row r="16" spans="1:11">
      <c r="A16" s="210"/>
      <c r="B16" s="210"/>
      <c r="C16" s="210"/>
      <c r="D16" s="210"/>
      <c r="E16" s="210"/>
      <c r="F16" s="210"/>
      <c r="G16" s="211"/>
      <c r="H16" s="211"/>
      <c r="I16" s="2"/>
    </row>
    <row r="17" spans="1:9" ht="28.5" customHeight="1">
      <c r="A17" s="63" t="s">
        <v>41</v>
      </c>
      <c r="B17" s="64">
        <v>10933</v>
      </c>
      <c r="C17" s="65" t="s">
        <v>115</v>
      </c>
      <c r="D17" s="64">
        <v>7502</v>
      </c>
      <c r="E17" s="64">
        <v>70116</v>
      </c>
      <c r="F17" s="128">
        <v>868.3</v>
      </c>
      <c r="G17" s="128">
        <f>SUM(F17+H17)</f>
        <v>8380.2999999999993</v>
      </c>
      <c r="H17" s="128">
        <v>7512</v>
      </c>
      <c r="I17" s="2"/>
    </row>
    <row r="18" spans="1:9" ht="26.25">
      <c r="A18" s="69" t="s">
        <v>29</v>
      </c>
      <c r="B18" s="64">
        <v>8419</v>
      </c>
      <c r="C18" s="65" t="s">
        <v>103</v>
      </c>
      <c r="D18" s="64">
        <v>8802</v>
      </c>
      <c r="E18" s="64">
        <v>70116</v>
      </c>
      <c r="F18" s="128">
        <v>579</v>
      </c>
      <c r="G18" s="128">
        <f>SUM(F18+H18)</f>
        <v>5587</v>
      </c>
      <c r="H18" s="128">
        <v>5008</v>
      </c>
      <c r="I18" s="2"/>
    </row>
    <row r="19" spans="1:9">
      <c r="A19" s="66" t="s">
        <v>22</v>
      </c>
      <c r="B19" s="67"/>
      <c r="C19" s="67"/>
      <c r="D19" s="67"/>
      <c r="E19" s="67"/>
      <c r="F19" s="68">
        <f>SUM(F17:F18)</f>
        <v>1447.3</v>
      </c>
      <c r="G19" s="68">
        <f t="shared" ref="G19" si="0">SUM(G17:G18)</f>
        <v>13967.3</v>
      </c>
      <c r="H19" s="68">
        <f>SUM(H17:H18)</f>
        <v>12520</v>
      </c>
      <c r="I19" s="2"/>
    </row>
    <row r="20" spans="1:9">
      <c r="A20" s="70"/>
      <c r="B20" s="71"/>
      <c r="C20" s="71"/>
      <c r="D20" s="71"/>
      <c r="E20" s="71"/>
      <c r="F20" s="72"/>
      <c r="G20" s="72"/>
      <c r="H20" s="72"/>
      <c r="I20" s="2"/>
    </row>
    <row r="21" spans="1:9">
      <c r="A21" s="70"/>
      <c r="B21" s="71"/>
      <c r="C21" s="71"/>
      <c r="D21" s="71"/>
      <c r="E21" s="71"/>
      <c r="F21" s="72"/>
      <c r="G21" s="72"/>
      <c r="H21" s="72"/>
      <c r="I21" s="2"/>
    </row>
    <row r="22" spans="1:9">
      <c r="A22" s="70"/>
      <c r="B22" s="71"/>
      <c r="C22" s="71"/>
      <c r="D22" s="71"/>
      <c r="E22" s="71"/>
      <c r="F22" s="72"/>
      <c r="G22" s="72"/>
      <c r="H22" s="72"/>
      <c r="I22" s="2"/>
    </row>
    <row r="23" spans="1:9">
      <c r="A23" s="70"/>
      <c r="B23" s="71"/>
      <c r="C23" s="71"/>
      <c r="D23" s="71"/>
      <c r="E23" s="71"/>
      <c r="F23" s="72"/>
      <c r="G23" s="72"/>
      <c r="H23" s="72"/>
      <c r="I23" s="2"/>
    </row>
    <row r="24" spans="1:9" ht="18.75">
      <c r="A24" s="62"/>
      <c r="B24" s="13"/>
      <c r="C24" s="13"/>
      <c r="D24" s="13"/>
      <c r="E24" s="13"/>
      <c r="F24" s="13"/>
      <c r="G24" s="13"/>
      <c r="H24" s="13"/>
    </row>
    <row r="25" spans="1:9" ht="15.75">
      <c r="A25" s="27" t="s">
        <v>237</v>
      </c>
      <c r="B25" s="13"/>
      <c r="C25" s="13"/>
      <c r="D25" s="13"/>
      <c r="E25" s="13"/>
      <c r="F25" s="13"/>
      <c r="G25" s="13"/>
      <c r="H25" s="13"/>
    </row>
  </sheetData>
  <mergeCells count="14">
    <mergeCell ref="G3:H3"/>
    <mergeCell ref="A14:A16"/>
    <mergeCell ref="B14:E14"/>
    <mergeCell ref="F14:H14"/>
    <mergeCell ref="B15:B16"/>
    <mergeCell ref="C15:C16"/>
    <mergeCell ref="D15:D16"/>
    <mergeCell ref="E15:E16"/>
    <mergeCell ref="F15:F16"/>
    <mergeCell ref="G15:G16"/>
    <mergeCell ref="H15:H16"/>
    <mergeCell ref="A12:H12"/>
    <mergeCell ref="E4:H4"/>
    <mergeCell ref="E5:H5"/>
  </mergeCells>
  <pageMargins left="1.72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2"/>
  <sheetViews>
    <sheetView topLeftCell="A7" workbookViewId="0">
      <selection activeCell="B22" sqref="B22"/>
    </sheetView>
  </sheetViews>
  <sheetFormatPr defaultRowHeight="15"/>
  <cols>
    <col min="2" max="2" width="32.140625" customWidth="1"/>
    <col min="3" max="3" width="35.42578125" customWidth="1"/>
    <col min="4" max="4" width="10.28515625" customWidth="1"/>
  </cols>
  <sheetData>
    <row r="1" spans="2:4">
      <c r="C1" s="82" t="s">
        <v>126</v>
      </c>
      <c r="D1" s="91"/>
    </row>
    <row r="2" spans="2:4">
      <c r="C2" s="82" t="s">
        <v>23</v>
      </c>
      <c r="D2" s="91"/>
    </row>
    <row r="3" spans="2:4">
      <c r="C3" s="90" t="s">
        <v>180</v>
      </c>
      <c r="D3" s="82" t="s">
        <v>125</v>
      </c>
    </row>
    <row r="4" spans="2:4">
      <c r="C4" s="90"/>
      <c r="D4" s="82"/>
    </row>
    <row r="5" spans="2:4">
      <c r="C5" s="90"/>
      <c r="D5" s="82"/>
    </row>
    <row r="6" spans="2:4">
      <c r="C6" s="90"/>
      <c r="D6" s="82"/>
    </row>
    <row r="10" spans="2:4" ht="18.75">
      <c r="B10" s="208" t="s">
        <v>91</v>
      </c>
      <c r="C10" s="208"/>
    </row>
    <row r="11" spans="2:4" ht="15.75">
      <c r="B11" s="21"/>
      <c r="C11" s="13"/>
    </row>
    <row r="12" spans="2:4" ht="18.75">
      <c r="B12" s="24" t="s">
        <v>92</v>
      </c>
      <c r="C12" s="13"/>
    </row>
    <row r="13" spans="2:4" ht="25.5" customHeight="1">
      <c r="B13" s="23"/>
      <c r="C13" s="88" t="s">
        <v>124</v>
      </c>
    </row>
    <row r="14" spans="2:4" s="76" customFormat="1" ht="37.5" customHeight="1">
      <c r="B14" s="89" t="s">
        <v>48</v>
      </c>
      <c r="C14" s="89" t="s">
        <v>181</v>
      </c>
    </row>
    <row r="15" spans="2:4" ht="26.25" customHeight="1">
      <c r="B15" s="46" t="s">
        <v>49</v>
      </c>
      <c r="C15" s="47">
        <v>2278.0700000000002</v>
      </c>
    </row>
    <row r="16" spans="2:4" ht="33" customHeight="1">
      <c r="B16" s="46" t="s">
        <v>50</v>
      </c>
      <c r="C16" s="47">
        <v>0</v>
      </c>
    </row>
    <row r="17" spans="2:2" ht="18.75">
      <c r="B17" s="19"/>
    </row>
    <row r="18" spans="2:2" ht="18.75">
      <c r="B18" s="19"/>
    </row>
    <row r="19" spans="2:2" ht="18.75">
      <c r="B19" s="19"/>
    </row>
    <row r="20" spans="2:2" ht="18.75">
      <c r="B20" s="22"/>
    </row>
    <row r="22" spans="2:2" ht="15.75">
      <c r="B22" s="27" t="s">
        <v>237</v>
      </c>
    </row>
  </sheetData>
  <mergeCells count="1">
    <mergeCell ref="B10:C10"/>
  </mergeCells>
  <pageMargins left="1.3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topLeftCell="A10" workbookViewId="0">
      <selection activeCell="A30" sqref="A30"/>
    </sheetView>
  </sheetViews>
  <sheetFormatPr defaultRowHeight="15"/>
  <cols>
    <col min="1" max="1" width="43.7109375" style="14" customWidth="1"/>
    <col min="2" max="2" width="13.140625" style="14" customWidth="1"/>
    <col min="3" max="3" width="14" style="14" customWidth="1"/>
    <col min="4" max="16384" width="9.140625" style="14"/>
  </cols>
  <sheetData>
    <row r="1" spans="1:3">
      <c r="B1" s="192" t="s">
        <v>116</v>
      </c>
      <c r="C1" s="192"/>
    </row>
    <row r="2" spans="1:3">
      <c r="B2" s="15"/>
      <c r="C2" s="12" t="s">
        <v>23</v>
      </c>
    </row>
    <row r="3" spans="1:3">
      <c r="B3" s="15"/>
      <c r="C3" s="123" t="s">
        <v>173</v>
      </c>
    </row>
    <row r="9" spans="1:3" ht="38.25" customHeight="1">
      <c r="A9" s="213" t="s">
        <v>105</v>
      </c>
      <c r="B9" s="213"/>
      <c r="C9" s="213"/>
    </row>
    <row r="10" spans="1:3">
      <c r="A10" s="214" t="s">
        <v>172</v>
      </c>
      <c r="B10" s="214"/>
      <c r="C10" s="214"/>
    </row>
    <row r="11" spans="1:3" ht="25.5">
      <c r="A11" s="4" t="s">
        <v>0</v>
      </c>
      <c r="B11" s="5" t="s">
        <v>19</v>
      </c>
      <c r="C11" s="5" t="s">
        <v>20</v>
      </c>
    </row>
    <row r="12" spans="1:3" ht="15.75">
      <c r="A12" s="9" t="s">
        <v>24</v>
      </c>
      <c r="B12" s="16" t="s">
        <v>31</v>
      </c>
      <c r="C12" s="132">
        <v>27.5</v>
      </c>
    </row>
    <row r="13" spans="1:3" ht="15.75">
      <c r="A13" s="9" t="s">
        <v>25</v>
      </c>
      <c r="B13" s="16" t="s">
        <v>32</v>
      </c>
      <c r="C13" s="132">
        <v>44.83</v>
      </c>
    </row>
    <row r="14" spans="1:3" ht="15.75">
      <c r="A14" s="9" t="s">
        <v>26</v>
      </c>
      <c r="B14" s="16" t="s">
        <v>33</v>
      </c>
      <c r="C14" s="132">
        <v>58.1</v>
      </c>
    </row>
    <row r="15" spans="1:3" ht="15.75">
      <c r="A15" s="9" t="s">
        <v>27</v>
      </c>
      <c r="B15" s="16" t="s">
        <v>34</v>
      </c>
      <c r="C15" s="132">
        <v>27.5</v>
      </c>
    </row>
    <row r="16" spans="1:3" ht="15.75">
      <c r="A16" s="9" t="s">
        <v>28</v>
      </c>
      <c r="B16" s="16" t="s">
        <v>35</v>
      </c>
      <c r="C16" s="132">
        <v>30.68</v>
      </c>
    </row>
    <row r="17" spans="1:7" ht="15.75">
      <c r="A17" s="58" t="s">
        <v>29</v>
      </c>
      <c r="B17" s="16" t="s">
        <v>36</v>
      </c>
      <c r="C17" s="132">
        <v>57.38</v>
      </c>
    </row>
    <row r="18" spans="1:7" ht="15.75">
      <c r="A18" s="9" t="s">
        <v>30</v>
      </c>
      <c r="B18" s="16" t="s">
        <v>37</v>
      </c>
      <c r="C18" s="132">
        <v>61.3</v>
      </c>
    </row>
    <row r="19" spans="1:7" ht="15.75">
      <c r="A19" s="17" t="s">
        <v>38</v>
      </c>
      <c r="B19" s="16" t="s">
        <v>43</v>
      </c>
      <c r="C19" s="132">
        <v>17.170000000000002</v>
      </c>
    </row>
    <row r="20" spans="1:7" ht="15.75">
      <c r="A20" s="17" t="s">
        <v>39</v>
      </c>
      <c r="B20" s="16" t="s">
        <v>44</v>
      </c>
      <c r="C20" s="132">
        <v>58.23</v>
      </c>
    </row>
    <row r="21" spans="1:7" ht="15.75">
      <c r="A21" s="17" t="s">
        <v>40</v>
      </c>
      <c r="B21" s="16" t="s">
        <v>45</v>
      </c>
      <c r="C21" s="132">
        <v>8.5</v>
      </c>
    </row>
    <row r="22" spans="1:7" ht="15.75">
      <c r="A22" s="17" t="s">
        <v>41</v>
      </c>
      <c r="B22" s="16" t="s">
        <v>46</v>
      </c>
      <c r="C22" s="132">
        <v>50.5</v>
      </c>
    </row>
    <row r="23" spans="1:7" ht="15.75">
      <c r="A23" s="17" t="s">
        <v>42</v>
      </c>
      <c r="B23" s="16" t="s">
        <v>47</v>
      </c>
      <c r="C23" s="132">
        <v>9</v>
      </c>
    </row>
    <row r="24" spans="1:7" ht="15.75">
      <c r="A24" s="39" t="s">
        <v>22</v>
      </c>
      <c r="B24" s="16"/>
      <c r="C24" s="40">
        <f>SUM(C12:C23)</f>
        <v>450.69000000000005</v>
      </c>
    </row>
    <row r="30" spans="1:7" ht="15.75">
      <c r="A30" s="27" t="s">
        <v>237</v>
      </c>
    </row>
    <row r="32" spans="1:7">
      <c r="G32" s="14" t="s">
        <v>119</v>
      </c>
    </row>
  </sheetData>
  <mergeCells count="3">
    <mergeCell ref="A9:C9"/>
    <mergeCell ref="B1:C1"/>
    <mergeCell ref="A10:C10"/>
  </mergeCells>
  <pageMargins left="1.53" right="0.19" top="0.5600000000000000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22"/>
  <sheetViews>
    <sheetView topLeftCell="A4" workbookViewId="0">
      <selection activeCell="B22" sqref="B22"/>
    </sheetView>
  </sheetViews>
  <sheetFormatPr defaultRowHeight="15"/>
  <cols>
    <col min="2" max="2" width="32.140625" customWidth="1"/>
    <col min="3" max="3" width="35.42578125" customWidth="1"/>
    <col min="4" max="4" width="10.28515625" customWidth="1"/>
  </cols>
  <sheetData>
    <row r="1" spans="2:4">
      <c r="C1" s="82" t="s">
        <v>106</v>
      </c>
      <c r="D1" s="91"/>
    </row>
    <row r="2" spans="2:4">
      <c r="C2" s="82" t="s">
        <v>23</v>
      </c>
      <c r="D2" s="91"/>
    </row>
    <row r="3" spans="2:4">
      <c r="C3" s="90" t="s">
        <v>180</v>
      </c>
      <c r="D3" s="82" t="s">
        <v>125</v>
      </c>
    </row>
    <row r="4" spans="2:4">
      <c r="C4" s="90"/>
      <c r="D4" s="82"/>
    </row>
    <row r="5" spans="2:4">
      <c r="C5" s="90"/>
      <c r="D5" s="82"/>
    </row>
    <row r="6" spans="2:4">
      <c r="C6" s="90"/>
      <c r="D6" s="82"/>
    </row>
    <row r="10" spans="2:4" ht="15.75">
      <c r="B10" s="215" t="s">
        <v>145</v>
      </c>
      <c r="C10" s="215"/>
    </row>
    <row r="11" spans="2:4" ht="15.75">
      <c r="B11" s="27" t="s">
        <v>146</v>
      </c>
      <c r="C11" s="13"/>
    </row>
    <row r="12" spans="2:4" ht="15.75">
      <c r="B12" s="215" t="s">
        <v>147</v>
      </c>
      <c r="C12" s="215"/>
    </row>
    <row r="13" spans="2:4" ht="25.5" customHeight="1">
      <c r="B13" s="23"/>
      <c r="C13" s="88"/>
    </row>
    <row r="14" spans="2:4" s="76" customFormat="1" ht="37.5" customHeight="1">
      <c r="B14" s="94" t="s">
        <v>48</v>
      </c>
      <c r="C14" s="94" t="s">
        <v>150</v>
      </c>
    </row>
    <row r="15" spans="2:4" ht="26.25" customHeight="1">
      <c r="B15" s="46" t="s">
        <v>148</v>
      </c>
      <c r="C15" s="47">
        <v>250</v>
      </c>
    </row>
    <row r="16" spans="2:4" ht="33" customHeight="1">
      <c r="B16" s="46" t="s">
        <v>149</v>
      </c>
      <c r="C16" s="47">
        <v>250</v>
      </c>
    </row>
    <row r="17" spans="2:2" ht="18.75">
      <c r="B17" s="19"/>
    </row>
    <row r="18" spans="2:2" ht="18.75">
      <c r="B18" s="19"/>
    </row>
    <row r="19" spans="2:2" ht="18.75">
      <c r="B19" s="19"/>
    </row>
    <row r="20" spans="2:2" ht="18.75">
      <c r="B20" s="22"/>
    </row>
    <row r="22" spans="2:2" ht="15.75">
      <c r="B22" s="27" t="s">
        <v>237</v>
      </c>
    </row>
  </sheetData>
  <mergeCells count="2">
    <mergeCell ref="B10:C10"/>
    <mergeCell ref="B12:C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anexa 1</vt:lpstr>
      <vt:lpstr>anexa 2</vt:lpstr>
      <vt:lpstr>anexa 3 </vt:lpstr>
      <vt:lpstr>anexa 4</vt:lpstr>
      <vt:lpstr>anexa 5</vt:lpstr>
      <vt:lpstr>anexa 6.</vt:lpstr>
      <vt:lpstr>anexa 7</vt:lpstr>
      <vt:lpstr>anexa 8</vt:lpstr>
      <vt:lpstr>anexa 9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2016-12-01T09:28:55Z</cp:lastPrinted>
  <dcterms:created xsi:type="dcterms:W3CDTF">2015-11-12T11:11:12Z</dcterms:created>
  <dcterms:modified xsi:type="dcterms:W3CDTF">2016-12-01T09:48:14Z</dcterms:modified>
</cp:coreProperties>
</file>