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 activeTab="2"/>
  </bookViews>
  <sheets>
    <sheet name="anexa 1" sheetId="1" r:id="rId1"/>
    <sheet name="anexa 2" sheetId="21" r:id="rId2"/>
    <sheet name="anexa 3 " sheetId="15" r:id="rId3"/>
  </sheets>
  <calcPr calcId="124519"/>
</workbook>
</file>

<file path=xl/calcChain.xml><?xml version="1.0" encoding="utf-8"?>
<calcChain xmlns="http://schemas.openxmlformats.org/spreadsheetml/2006/main">
  <c r="D51" i="15"/>
  <c r="E72"/>
  <c r="E71"/>
  <c r="E64"/>
  <c r="E63"/>
  <c r="E60"/>
  <c r="E59"/>
  <c r="E56"/>
  <c r="E55"/>
  <c r="E53"/>
  <c r="E52"/>
  <c r="E45"/>
  <c r="E44"/>
  <c r="E41"/>
  <c r="E40"/>
  <c r="E37"/>
  <c r="E35"/>
  <c r="E34" s="1"/>
  <c r="E28"/>
  <c r="E27" s="1"/>
  <c r="E26" s="1"/>
  <c r="E21"/>
  <c r="E19"/>
  <c r="E17"/>
  <c r="E9"/>
  <c r="D70"/>
  <c r="D69" s="1"/>
  <c r="E70"/>
  <c r="E69" s="1"/>
  <c r="D66"/>
  <c r="D62"/>
  <c r="D61" s="1"/>
  <c r="E62"/>
  <c r="E61" s="1"/>
  <c r="D58"/>
  <c r="E58"/>
  <c r="D54"/>
  <c r="D47"/>
  <c r="D43"/>
  <c r="D42" s="1"/>
  <c r="D39"/>
  <c r="D36"/>
  <c r="E36"/>
  <c r="D34"/>
  <c r="D30"/>
  <c r="D27"/>
  <c r="D26" s="1"/>
  <c r="D23"/>
  <c r="D20"/>
  <c r="E20"/>
  <c r="D18"/>
  <c r="E18"/>
  <c r="D16"/>
  <c r="E16"/>
  <c r="D15"/>
  <c r="D12"/>
  <c r="D23" i="21"/>
  <c r="C23"/>
  <c r="D15"/>
  <c r="D19"/>
  <c r="D25"/>
  <c r="D34"/>
  <c r="D36"/>
  <c r="D38"/>
  <c r="D40"/>
  <c r="D42"/>
  <c r="D45"/>
  <c r="D47"/>
  <c r="E47"/>
  <c r="D49"/>
  <c r="D52"/>
  <c r="E53"/>
  <c r="E52" s="1"/>
  <c r="E51"/>
  <c r="E50"/>
  <c r="E49" s="1"/>
  <c r="E48"/>
  <c r="E46"/>
  <c r="E45" s="1"/>
  <c r="E44"/>
  <c r="E43"/>
  <c r="E42" s="1"/>
  <c r="E41"/>
  <c r="E40" s="1"/>
  <c r="E39"/>
  <c r="E38" s="1"/>
  <c r="E37"/>
  <c r="E36" s="1"/>
  <c r="E35"/>
  <c r="E34" s="1"/>
  <c r="E33"/>
  <c r="E32"/>
  <c r="E31"/>
  <c r="E30"/>
  <c r="E29"/>
  <c r="E28"/>
  <c r="E27"/>
  <c r="E26"/>
  <c r="E25" s="1"/>
  <c r="E24"/>
  <c r="E23" s="1"/>
  <c r="E22"/>
  <c r="E21"/>
  <c r="E20"/>
  <c r="E19" s="1"/>
  <c r="E18"/>
  <c r="E17"/>
  <c r="E16"/>
  <c r="E15" s="1"/>
  <c r="E13"/>
  <c r="E14"/>
  <c r="E12"/>
  <c r="D11"/>
  <c r="E18" i="1"/>
  <c r="E19"/>
  <c r="E20"/>
  <c r="E22"/>
  <c r="E23"/>
  <c r="E16"/>
  <c r="E33" i="15" l="1"/>
  <c r="E39"/>
  <c r="E43"/>
  <c r="E42" s="1"/>
  <c r="E51"/>
  <c r="D33"/>
  <c r="E54"/>
  <c r="E50" s="1"/>
  <c r="D50"/>
  <c r="D8" s="1"/>
  <c r="E15"/>
  <c r="D10" i="21"/>
  <c r="E11"/>
  <c r="E10" s="1"/>
  <c r="C49"/>
  <c r="C17" i="1" s="1"/>
  <c r="E17" s="1"/>
  <c r="C52" i="21"/>
  <c r="C47"/>
  <c r="C45"/>
  <c r="C42"/>
  <c r="C40"/>
  <c r="C38"/>
  <c r="C36"/>
  <c r="C34"/>
  <c r="C25"/>
  <c r="C19"/>
  <c r="C15"/>
  <c r="C11"/>
  <c r="E8" i="15" l="1"/>
  <c r="C10" i="21"/>
  <c r="C70" i="15" l="1"/>
  <c r="C69" s="1"/>
  <c r="C67" l="1"/>
  <c r="C27"/>
  <c r="C26" s="1"/>
  <c r="C24" s="1"/>
  <c r="C20"/>
  <c r="C18"/>
  <c r="C16"/>
  <c r="C62"/>
  <c r="C61" s="1"/>
  <c r="C54"/>
  <c r="C51"/>
  <c r="C50" s="1"/>
  <c r="C48" s="1"/>
  <c r="C43"/>
  <c r="C42" s="1"/>
  <c r="C36"/>
  <c r="C34"/>
  <c r="C58"/>
  <c r="C39"/>
  <c r="C20" i="1"/>
  <c r="C18" s="1"/>
  <c r="C19" s="1"/>
  <c r="C47" i="15" l="1"/>
  <c r="E48"/>
  <c r="E47" s="1"/>
  <c r="C23"/>
  <c r="E24"/>
  <c r="E23" s="1"/>
  <c r="C66"/>
  <c r="E67"/>
  <c r="E66" s="1"/>
  <c r="C33"/>
  <c r="C15"/>
  <c r="C13" s="1"/>
  <c r="C31"/>
  <c r="C12" l="1"/>
  <c r="E13"/>
  <c r="E12" s="1"/>
  <c r="C30"/>
  <c r="E31"/>
  <c r="E30" s="1"/>
  <c r="C8"/>
</calcChain>
</file>

<file path=xl/sharedStrings.xml><?xml version="1.0" encoding="utf-8"?>
<sst xmlns="http://schemas.openxmlformats.org/spreadsheetml/2006/main" count="186" uniqueCount="145">
  <si>
    <t xml:space="preserve">Denumirea 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</si>
  <si>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</si>
  <si>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</si>
  <si>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</si>
  <si>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</si>
  <si>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</si>
  <si>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</si>
  <si>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</si>
  <si>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</si>
  <si>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</si>
  <si>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</si>
  <si>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</si>
  <si>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</si>
  <si>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 xml:space="preserve">                                                                                                               La decizia Consiliului orăşenesc Orhei 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</si>
  <si>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</si>
  <si>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</si>
  <si>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</si>
  <si>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</si>
  <si>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</si>
  <si>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</si>
  <si>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</si>
  <si>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</si>
  <si>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</si>
  <si>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</si>
  <si>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</si>
  <si>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</si>
  <si>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</si>
  <si>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</si>
  <si>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</si>
  <si>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</si>
  <si>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</si>
  <si>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</si>
  <si>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</si>
  <si>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</si>
  <si>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</si>
  <si>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</si>
  <si>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</si>
  <si>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</si>
  <si>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</si>
  <si>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</si>
  <si>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</si>
  <si>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</si>
  <si>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</si>
  <si>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ANEXA nr. 3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</si>
  <si>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</si>
  <si>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</si>
  <si>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</si>
  <si>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</si>
  <si>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</si>
  <si>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</si>
  <si>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</si>
  <si>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3702</t>
  </si>
  <si>
    <t>Protecția civilă și apărarea împotriva incendiilor</t>
  </si>
  <si>
    <t>1703</t>
  </si>
  <si>
    <t>Datoria internă a autorităţilor publice locale</t>
  </si>
  <si>
    <t>ANEXA nr. 1</t>
  </si>
  <si>
    <t xml:space="preserve"> Indicatorii generali şi sursele de finanţare ale bugetului orăşenesc Orhei </t>
  </si>
  <si>
    <t>-</t>
  </si>
  <si>
    <t xml:space="preserve">                                                       </t>
  </si>
  <si>
    <t xml:space="preserve">Secretar al Consiliului orăşenesc  Orhei                                   Ala BURACOVSCHI 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</si>
  <si>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</si>
  <si>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</si>
  <si>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</si>
  <si>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</si>
  <si>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</si>
  <si>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</si>
  <si>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</si>
  <si>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</si>
  <si>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</si>
  <si>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</si>
  <si>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</si>
  <si>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</si>
  <si>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</si>
  <si>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</si>
  <si>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</si>
  <si>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</si>
  <si>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</si>
  <si>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</si>
  <si>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</si>
  <si>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</si>
  <si>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</si>
  <si>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</si>
  <si>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pentru anul 2017</t>
  </si>
  <si>
    <t xml:space="preserve">      la decizia Consiliului orăşenesc Orhei </t>
  </si>
  <si>
    <t xml:space="preserve">Componenţa veniturilor bugetului local 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</si>
  <si>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</si>
  <si>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</si>
  <si>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</si>
  <si>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</si>
  <si>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</si>
  <si>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</si>
  <si>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</si>
  <si>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</si>
  <si>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</si>
  <si>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</si>
  <si>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</si>
  <si>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</si>
  <si>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</si>
  <si>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Impozitul privat</t>
  </si>
  <si>
    <t>Impozitul privat încasat în bugetul local de nivelul I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</si>
  <si>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</si>
  <si>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</si>
  <si>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</si>
  <si>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</si>
  <si>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</si>
  <si>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</si>
  <si>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</si>
  <si>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</si>
  <si>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</si>
  <si>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</si>
  <si>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</si>
  <si>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</si>
  <si>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</si>
  <si>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</si>
  <si>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</si>
  <si>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</si>
  <si>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</si>
  <si>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</si>
  <si>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</si>
  <si>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</si>
  <si>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</si>
  <si>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</si>
  <si>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 xml:space="preserve">Alte venituri </t>
  </si>
  <si>
    <t>Alte venituri încasate în bugetul local de nivelul I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</si>
  <si>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</si>
  <si>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</si>
  <si>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</si>
  <si>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Granturi capitale primite de la guvernele altor state</t>
  </si>
  <si>
    <t>Granturi capitale primite de la guvernele altor state pentru proiecte finanțate din surse externe pentru bugetul local de nivelul I</t>
  </si>
  <si>
    <t>Protecţie socială în cazuri excepţionale</t>
  </si>
  <si>
    <t>Aprobat</t>
  </si>
  <si>
    <t>(mii lei)</t>
  </si>
  <si>
    <t>Cod eco (k6)</t>
  </si>
  <si>
    <t>Propus la corelare</t>
  </si>
  <si>
    <t>Corelat</t>
  </si>
  <si>
    <t xml:space="preserve">                                           Anexa nr. 2</t>
  </si>
  <si>
    <r>
      <t xml:space="preserve">nr. _______ din </t>
    </r>
    <r>
      <rPr>
        <u/>
        <sz val="10"/>
        <color theme="1"/>
        <rFont val="Times New Roman"/>
        <family val="1"/>
        <charset val="204"/>
      </rPr>
      <t xml:space="preserve">          ianuarie 2017</t>
    </r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</si>
  <si>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</si>
  <si>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</si>
  <si>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 xml:space="preserve">Cod </t>
  </si>
  <si>
    <t xml:space="preserve">                                                                                                                                 Nr.                    din          ianuarie 2017</t>
  </si>
  <si>
    <t>ex.O.Zgureanu</t>
  </si>
  <si>
    <t xml:space="preserve"> Resursele şi cheltuielile bugetului orăşenesc conform clasificației funcționale și pe programe pentru anul 2017</t>
  </si>
  <si>
    <r>
      <t xml:space="preserve">pe primăria </t>
    </r>
    <r>
      <rPr>
        <b/>
        <i/>
        <sz val="12"/>
        <color theme="1"/>
        <rFont val="Times New Roman"/>
        <family val="1"/>
        <charset val="204"/>
      </rPr>
      <t xml:space="preserve">Orhei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2017</t>
    </r>
  </si>
  <si>
    <t>Secretar al Consiliului orășenesc Orhei                                           Ala BURACOVSCHI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</si>
</sst>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24" fillId="0" borderId="0"/>
    <xf numFmtId="0" fontId="26" fillId="0" borderId="0"/>
    <xf numFmtId="0" fontId="26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9" fillId="0" borderId="1" xfId="0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0" fontId="23" fillId="0" borderId="1" xfId="0" quotePrefix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12" fillId="0" borderId="0" xfId="1" applyFont="1" applyAlignment="1">
      <alignment horizontal="right"/>
    </xf>
    <xf numFmtId="0" fontId="0" fillId="0" borderId="1" xfId="0" applyBorder="1"/>
    <xf numFmtId="164" fontId="5" fillId="0" borderId="1" xfId="0" applyNumberFormat="1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1" fillId="3" borderId="1" xfId="0" applyFont="1" applyFill="1" applyBorder="1" applyAlignment="1">
      <alignment horizontal="justify" vertical="center" wrapText="1"/>
    </xf>
    <xf numFmtId="164" fontId="3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49" fontId="12" fillId="3" borderId="1" xfId="0" applyNumberFormat="1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1" fillId="3" borderId="1" xfId="5" applyNumberFormat="1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0" xfId="0" applyFont="1"/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6"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13" workbookViewId="0">
      <selection activeCell="A27" sqref="A27:E27"/>
    </sheetView>
  </sheetViews>
  <sheetFormatPr defaultRowHeight="15"/>
  <cols>
    <col min="1" max="1" width="38.7109375" customWidth="1"/>
    <col min="2" max="2" width="11.140625" style="1" customWidth="1"/>
    <col min="3" max="3" width="12" customWidth="1"/>
  </cols>
  <sheetData>
    <row r="1" spans="1:5">
      <c r="D1" s="120" t="s">
        <v>55</v>
      </c>
      <c r="E1" s="120"/>
    </row>
    <row r="2" spans="1:5">
      <c r="D2" s="7"/>
      <c r="E2" s="26" t="s">
        <v>13</v>
      </c>
    </row>
    <row r="3" spans="1:5">
      <c r="D3" s="7"/>
      <c r="E3" s="99" t="s">
        <v>136</v>
      </c>
    </row>
    <row r="4" spans="1:5">
      <c r="B4" s="7"/>
      <c r="C4" s="26"/>
    </row>
    <row r="5" spans="1:5">
      <c r="B5" s="7"/>
      <c r="C5" s="26"/>
    </row>
    <row r="6" spans="1:5">
      <c r="B6" s="7"/>
      <c r="C6" s="26"/>
    </row>
    <row r="7" spans="1:5">
      <c r="B7" s="7"/>
      <c r="C7" s="26"/>
    </row>
    <row r="8" spans="1:5">
      <c r="B8" s="7"/>
      <c r="C8" s="26"/>
    </row>
    <row r="9" spans="1:5">
      <c r="B9" s="7"/>
      <c r="C9" s="26"/>
    </row>
    <row r="11" spans="1:5" s="28" customFormat="1" ht="15.75">
      <c r="A11" s="122" t="s">
        <v>56</v>
      </c>
      <c r="B11" s="122"/>
      <c r="C11" s="122"/>
      <c r="D11" s="122"/>
      <c r="E11" s="122"/>
    </row>
    <row r="12" spans="1:5" s="28" customFormat="1" ht="15.75">
      <c r="A12" s="123" t="s">
        <v>82</v>
      </c>
      <c r="B12" s="123"/>
      <c r="C12" s="123"/>
      <c r="D12" s="123"/>
      <c r="E12" s="123"/>
    </row>
    <row r="13" spans="1:5" s="28" customFormat="1" ht="15.75">
      <c r="A13" s="119"/>
      <c r="B13" s="119"/>
      <c r="C13" s="119"/>
      <c r="D13" s="119"/>
      <c r="E13" s="119"/>
    </row>
    <row r="14" spans="1:5" s="28" customFormat="1" ht="15.75">
      <c r="A14" s="118"/>
      <c r="B14" s="118"/>
      <c r="C14" s="118"/>
      <c r="D14" s="118"/>
      <c r="E14" s="117" t="s">
        <v>131</v>
      </c>
    </row>
    <row r="15" spans="1:5" ht="31.5" customHeight="1">
      <c r="A15" s="2" t="s">
        <v>0</v>
      </c>
      <c r="B15" s="30" t="s">
        <v>1</v>
      </c>
      <c r="C15" s="60" t="s">
        <v>130</v>
      </c>
      <c r="D15" s="61" t="s">
        <v>133</v>
      </c>
      <c r="E15" s="61" t="s">
        <v>134</v>
      </c>
    </row>
    <row r="16" spans="1:5" s="28" customFormat="1" ht="15" customHeight="1">
      <c r="A16" s="27" t="s">
        <v>3</v>
      </c>
      <c r="B16" s="30">
        <v>1</v>
      </c>
      <c r="C16" s="4">
        <v>51861.3</v>
      </c>
      <c r="D16" s="63">
        <v>800.1</v>
      </c>
      <c r="E16" s="59">
        <f>SUM(C16+D16)</f>
        <v>52661.4</v>
      </c>
    </row>
    <row r="17" spans="1:5" s="28" customFormat="1" ht="15" customHeight="1">
      <c r="A17" s="29" t="s">
        <v>2</v>
      </c>
      <c r="B17" s="30"/>
      <c r="C17" s="4">
        <f>SUM('anexa 2'!C49)</f>
        <v>29101.5</v>
      </c>
      <c r="D17" s="4">
        <v>533.4</v>
      </c>
      <c r="E17" s="59">
        <f t="shared" ref="E17:E23" si="0">SUM(C17+D17)</f>
        <v>29634.9</v>
      </c>
    </row>
    <row r="18" spans="1:5" s="28" customFormat="1" ht="15" customHeight="1">
      <c r="A18" s="27" t="s">
        <v>5</v>
      </c>
      <c r="B18" s="30" t="s">
        <v>6</v>
      </c>
      <c r="C18" s="4">
        <f>SUM(C16+C20)</f>
        <v>62266.700000000004</v>
      </c>
      <c r="D18" s="4">
        <v>800.1</v>
      </c>
      <c r="E18" s="59">
        <f t="shared" si="0"/>
        <v>63066.8</v>
      </c>
    </row>
    <row r="19" spans="1:5" s="28" customFormat="1" ht="20.100000000000001" customHeight="1">
      <c r="A19" s="27" t="s">
        <v>7</v>
      </c>
      <c r="B19" s="30" t="s">
        <v>8</v>
      </c>
      <c r="C19" s="4">
        <f>SUM(C16-C18)</f>
        <v>-10405.400000000001</v>
      </c>
      <c r="D19" s="63"/>
      <c r="E19" s="59">
        <f t="shared" si="0"/>
        <v>-10405.400000000001</v>
      </c>
    </row>
    <row r="20" spans="1:5" s="28" customFormat="1" ht="15" customHeight="1">
      <c r="A20" s="27" t="s">
        <v>9</v>
      </c>
      <c r="B20" s="30" t="s">
        <v>10</v>
      </c>
      <c r="C20" s="4">
        <f>SUM(C22:C24)</f>
        <v>10405.4</v>
      </c>
      <c r="D20" s="63"/>
      <c r="E20" s="59">
        <f t="shared" si="0"/>
        <v>10405.4</v>
      </c>
    </row>
    <row r="21" spans="1:5" s="28" customFormat="1" ht="17.25" customHeight="1">
      <c r="A21" s="116" t="s">
        <v>4</v>
      </c>
      <c r="B21" s="30"/>
      <c r="C21" s="4"/>
      <c r="D21" s="63"/>
      <c r="E21" s="59"/>
    </row>
    <row r="22" spans="1:5" s="28" customFormat="1" ht="33" customHeight="1">
      <c r="A22" s="116" t="s">
        <v>81</v>
      </c>
      <c r="B22" s="30">
        <v>552120</v>
      </c>
      <c r="C22" s="4">
        <v>-2114.6</v>
      </c>
      <c r="D22" s="63"/>
      <c r="E22" s="59">
        <f t="shared" si="0"/>
        <v>-2114.6</v>
      </c>
    </row>
    <row r="23" spans="1:5" s="28" customFormat="1" ht="33" customHeight="1">
      <c r="A23" s="116" t="s">
        <v>60</v>
      </c>
      <c r="B23" s="5">
        <v>910000</v>
      </c>
      <c r="C23" s="4">
        <v>12520</v>
      </c>
      <c r="D23" s="63"/>
      <c r="E23" s="59">
        <f t="shared" si="0"/>
        <v>12520</v>
      </c>
    </row>
    <row r="24" spans="1:5" ht="15" customHeight="1">
      <c r="A24" s="33"/>
      <c r="B24" s="34"/>
      <c r="C24" s="35"/>
    </row>
    <row r="25" spans="1:5">
      <c r="A25" s="103" t="s">
        <v>141</v>
      </c>
      <c r="B25" s="37"/>
      <c r="C25" s="36"/>
    </row>
    <row r="27" spans="1:5">
      <c r="A27" s="121" t="s">
        <v>144</v>
      </c>
      <c r="B27" s="121"/>
      <c r="C27" s="121"/>
      <c r="D27" s="121"/>
      <c r="E27" s="121"/>
    </row>
    <row r="29" spans="1:5" ht="15.75" hidden="1">
      <c r="A29" s="12" t="s">
        <v>59</v>
      </c>
    </row>
  </sheetData>
  <mergeCells count="4">
    <mergeCell ref="D1:E1"/>
    <mergeCell ref="A27:E27"/>
    <mergeCell ref="A11:E11"/>
    <mergeCell ref="A12:E12"/>
  </mergeCells>
  <pageMargins left="1.37" right="0.19" top="1.4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9"/>
  <sheetViews>
    <sheetView topLeftCell="A46" workbookViewId="0">
      <selection activeCell="H50" sqref="H50"/>
    </sheetView>
  </sheetViews>
  <sheetFormatPr defaultRowHeight="15"/>
  <cols>
    <col min="1" max="1" width="56.28515625" customWidth="1"/>
    <col min="2" max="2" width="7.5703125" customWidth="1"/>
    <col min="3" max="3" width="8.85546875" customWidth="1"/>
    <col min="4" max="4" width="8.140625" customWidth="1"/>
    <col min="5" max="5" width="9.140625" customWidth="1"/>
  </cols>
  <sheetData>
    <row r="3" spans="1:5">
      <c r="A3" s="6"/>
      <c r="B3" s="6"/>
      <c r="E3" s="98" t="s">
        <v>135</v>
      </c>
    </row>
    <row r="4" spans="1:5">
      <c r="A4" s="6"/>
      <c r="B4" s="6"/>
      <c r="E4" s="98" t="s">
        <v>83</v>
      </c>
    </row>
    <row r="5" spans="1:5" ht="14.45" customHeight="1">
      <c r="A5" s="6"/>
      <c r="B5" s="6"/>
      <c r="E5" s="99" t="s">
        <v>136</v>
      </c>
    </row>
    <row r="6" spans="1:5" ht="18" customHeight="1">
      <c r="A6" s="124" t="s">
        <v>84</v>
      </c>
      <c r="B6" s="124"/>
      <c r="C6" s="124"/>
    </row>
    <row r="7" spans="1:5" ht="15.75">
      <c r="A7" s="124" t="s">
        <v>143</v>
      </c>
      <c r="B7" s="124"/>
      <c r="C7" s="124"/>
    </row>
    <row r="8" spans="1:5" ht="10.5" customHeight="1">
      <c r="A8" s="125"/>
      <c r="B8" s="125"/>
      <c r="C8" s="125"/>
      <c r="D8" s="64"/>
      <c r="E8" s="56" t="s">
        <v>131</v>
      </c>
    </row>
    <row r="9" spans="1:5" ht="38.25">
      <c r="A9" s="70" t="s">
        <v>12</v>
      </c>
      <c r="B9" s="60" t="s">
        <v>132</v>
      </c>
      <c r="C9" s="60" t="s">
        <v>130</v>
      </c>
      <c r="D9" s="61" t="s">
        <v>133</v>
      </c>
      <c r="E9" s="61" t="s">
        <v>134</v>
      </c>
    </row>
    <row r="10" spans="1:5" s="113" customFormat="1" ht="19.5" customHeight="1">
      <c r="A10" s="71" t="s">
        <v>85</v>
      </c>
      <c r="B10" s="65"/>
      <c r="C10" s="72">
        <f>C11+C15+C19+C23+C25+C34+C36+C38+C40+C42+C45+C47+C49+C52</f>
        <v>51861.3</v>
      </c>
      <c r="D10" s="72">
        <f t="shared" ref="D10:E10" si="0">D11+D15+D19+D23+D25+D34+D36+D38+D40+D42+D45+D47+D49+D52</f>
        <v>800.09999999999991</v>
      </c>
      <c r="E10" s="72">
        <f t="shared" si="0"/>
        <v>52661.400000000009</v>
      </c>
    </row>
    <row r="11" spans="1:5" s="113" customFormat="1" ht="16.5" customHeight="1">
      <c r="A11" s="73" t="s">
        <v>86</v>
      </c>
      <c r="B11" s="66">
        <v>1111</v>
      </c>
      <c r="C11" s="74">
        <f>SUM(C12:C14)</f>
        <v>7411.9</v>
      </c>
      <c r="D11" s="74">
        <f t="shared" ref="D11:E11" si="1">SUM(D12:D14)</f>
        <v>0</v>
      </c>
      <c r="E11" s="74">
        <f t="shared" si="1"/>
        <v>7411.9</v>
      </c>
    </row>
    <row r="12" spans="1:5" ht="14.25" customHeight="1">
      <c r="A12" s="75" t="s">
        <v>87</v>
      </c>
      <c r="B12" s="93">
        <v>111110</v>
      </c>
      <c r="C12" s="76">
        <v>7244.4</v>
      </c>
      <c r="D12" s="94"/>
      <c r="E12" s="62">
        <f>SUM(C12+D12)</f>
        <v>7244.4</v>
      </c>
    </row>
    <row r="13" spans="1:5" ht="14.25" customHeight="1">
      <c r="A13" s="77" t="s">
        <v>88</v>
      </c>
      <c r="B13" s="93">
        <v>111121</v>
      </c>
      <c r="C13" s="76">
        <v>164</v>
      </c>
      <c r="D13" s="94"/>
      <c r="E13" s="62">
        <f t="shared" ref="E13:E53" si="2">SUM(C13+D13)</f>
        <v>164</v>
      </c>
    </row>
    <row r="14" spans="1:5" ht="24" customHeight="1">
      <c r="A14" s="78" t="s">
        <v>89</v>
      </c>
      <c r="B14" s="93">
        <v>111130</v>
      </c>
      <c r="C14" s="76">
        <v>3.5</v>
      </c>
      <c r="D14" s="94"/>
      <c r="E14" s="62">
        <f t="shared" si="2"/>
        <v>3.5</v>
      </c>
    </row>
    <row r="15" spans="1:5" s="113" customFormat="1" ht="18" customHeight="1">
      <c r="A15" s="79" t="s">
        <v>90</v>
      </c>
      <c r="B15" s="67">
        <v>1131</v>
      </c>
      <c r="C15" s="80">
        <f>SUM(C16:C18)</f>
        <v>54.8</v>
      </c>
      <c r="D15" s="80">
        <f t="shared" ref="D15:E15" si="3">SUM(D16:D18)</f>
        <v>0</v>
      </c>
      <c r="E15" s="80">
        <f t="shared" si="3"/>
        <v>54.8</v>
      </c>
    </row>
    <row r="16" spans="1:5" ht="25.5" customHeight="1">
      <c r="A16" s="81" t="s">
        <v>91</v>
      </c>
      <c r="B16" s="49">
        <v>113110</v>
      </c>
      <c r="C16" s="76">
        <v>7.7</v>
      </c>
      <c r="D16" s="94"/>
      <c r="E16" s="62">
        <f t="shared" si="2"/>
        <v>7.7</v>
      </c>
    </row>
    <row r="17" spans="1:5" ht="25.5" customHeight="1">
      <c r="A17" s="82" t="s">
        <v>92</v>
      </c>
      <c r="B17" s="50" t="s">
        <v>93</v>
      </c>
      <c r="C17" s="76">
        <v>3.6</v>
      </c>
      <c r="D17" s="94"/>
      <c r="E17" s="62">
        <f t="shared" si="2"/>
        <v>3.6</v>
      </c>
    </row>
    <row r="18" spans="1:5" ht="16.5" customHeight="1">
      <c r="A18" s="81" t="s">
        <v>94</v>
      </c>
      <c r="B18" s="49">
        <v>113130</v>
      </c>
      <c r="C18" s="76">
        <v>43.5</v>
      </c>
      <c r="D18" s="94"/>
      <c r="E18" s="62">
        <f t="shared" si="2"/>
        <v>43.5</v>
      </c>
    </row>
    <row r="19" spans="1:5" s="113" customFormat="1" ht="17.25" customHeight="1">
      <c r="A19" s="79" t="s">
        <v>95</v>
      </c>
      <c r="B19" s="68" t="s">
        <v>96</v>
      </c>
      <c r="C19" s="80">
        <f>SUM(C20:C22)</f>
        <v>1379.9</v>
      </c>
      <c r="D19" s="80">
        <f t="shared" ref="D19:E19" si="4">SUM(D20:D22)</f>
        <v>0</v>
      </c>
      <c r="E19" s="80">
        <f t="shared" si="4"/>
        <v>1379.9</v>
      </c>
    </row>
    <row r="20" spans="1:5">
      <c r="A20" s="81" t="s">
        <v>97</v>
      </c>
      <c r="B20" s="49">
        <v>113210</v>
      </c>
      <c r="C20" s="76">
        <v>89.9</v>
      </c>
      <c r="D20" s="94"/>
      <c r="E20" s="62">
        <f t="shared" si="2"/>
        <v>89.9</v>
      </c>
    </row>
    <row r="21" spans="1:5" ht="38.25">
      <c r="A21" s="81" t="s">
        <v>137</v>
      </c>
      <c r="B21" s="49">
        <v>113230</v>
      </c>
      <c r="C21" s="76">
        <v>490</v>
      </c>
      <c r="D21" s="94"/>
      <c r="E21" s="62">
        <f t="shared" si="2"/>
        <v>490</v>
      </c>
    </row>
    <row r="22" spans="1:5" ht="25.5">
      <c r="A22" s="81" t="s">
        <v>138</v>
      </c>
      <c r="B22" s="49">
        <v>113240</v>
      </c>
      <c r="C22" s="76">
        <v>800</v>
      </c>
      <c r="D22" s="94"/>
      <c r="E22" s="62">
        <f t="shared" si="2"/>
        <v>800</v>
      </c>
    </row>
    <row r="23" spans="1:5" s="113" customFormat="1" ht="18.75" customHeight="1">
      <c r="A23" s="79" t="s">
        <v>98</v>
      </c>
      <c r="B23" s="69">
        <v>1133</v>
      </c>
      <c r="C23" s="80">
        <f>SUM(C24)</f>
        <v>3</v>
      </c>
      <c r="D23" s="80">
        <f t="shared" ref="D23:E23" si="5">SUM(D24)</f>
        <v>0</v>
      </c>
      <c r="E23" s="80">
        <f t="shared" si="5"/>
        <v>3</v>
      </c>
    </row>
    <row r="24" spans="1:5" ht="12.75" customHeight="1">
      <c r="A24" s="83" t="s">
        <v>99</v>
      </c>
      <c r="B24" s="49">
        <v>113313</v>
      </c>
      <c r="C24" s="76">
        <v>3</v>
      </c>
      <c r="D24" s="94"/>
      <c r="E24" s="62">
        <f t="shared" si="2"/>
        <v>3</v>
      </c>
    </row>
    <row r="25" spans="1:5" s="113" customFormat="1" ht="20.25" customHeight="1">
      <c r="A25" s="84" t="s">
        <v>100</v>
      </c>
      <c r="B25" s="69">
        <v>1144</v>
      </c>
      <c r="C25" s="80">
        <f>SUM(C26:C33)</f>
        <v>8288.7999999999993</v>
      </c>
      <c r="D25" s="80">
        <f t="shared" ref="D25:E25" si="6">SUM(D26:D33)</f>
        <v>0</v>
      </c>
      <c r="E25" s="80">
        <f t="shared" si="6"/>
        <v>8288.7999999999993</v>
      </c>
    </row>
    <row r="26" spans="1:5" ht="12.75" customHeight="1">
      <c r="A26" s="81" t="s">
        <v>101</v>
      </c>
      <c r="B26" s="49">
        <v>114411</v>
      </c>
      <c r="C26" s="62">
        <v>1100</v>
      </c>
      <c r="D26" s="94"/>
      <c r="E26" s="62">
        <f t="shared" si="2"/>
        <v>1100</v>
      </c>
    </row>
    <row r="27" spans="1:5" ht="12.75" customHeight="1">
      <c r="A27" s="81" t="s">
        <v>102</v>
      </c>
      <c r="B27" s="49">
        <v>114412</v>
      </c>
      <c r="C27" s="62">
        <v>935</v>
      </c>
      <c r="D27" s="94"/>
      <c r="E27" s="62">
        <f t="shared" si="2"/>
        <v>935</v>
      </c>
    </row>
    <row r="28" spans="1:5" ht="25.5">
      <c r="A28" s="81" t="s">
        <v>103</v>
      </c>
      <c r="B28" s="49">
        <v>114413</v>
      </c>
      <c r="C28" s="62">
        <v>500</v>
      </c>
      <c r="D28" s="94"/>
      <c r="E28" s="62">
        <f t="shared" si="2"/>
        <v>500</v>
      </c>
    </row>
    <row r="29" spans="1:5" ht="12.75" customHeight="1">
      <c r="A29" s="81" t="s">
        <v>104</v>
      </c>
      <c r="B29" s="49">
        <v>114415</v>
      </c>
      <c r="C29" s="62">
        <v>200</v>
      </c>
      <c r="D29" s="94"/>
      <c r="E29" s="62">
        <f t="shared" si="2"/>
        <v>200</v>
      </c>
    </row>
    <row r="30" spans="1:5" ht="12.75" customHeight="1">
      <c r="A30" s="81" t="s">
        <v>105</v>
      </c>
      <c r="B30" s="49">
        <v>114416</v>
      </c>
      <c r="C30" s="62">
        <v>113.7</v>
      </c>
      <c r="D30" s="94"/>
      <c r="E30" s="62">
        <f t="shared" si="2"/>
        <v>113.7</v>
      </c>
    </row>
    <row r="31" spans="1:5" ht="12.75" customHeight="1">
      <c r="A31" s="81" t="s">
        <v>106</v>
      </c>
      <c r="B31" s="49">
        <v>114418</v>
      </c>
      <c r="C31" s="62">
        <v>5025.1000000000004</v>
      </c>
      <c r="D31" s="94"/>
      <c r="E31" s="62">
        <f t="shared" si="2"/>
        <v>5025.1000000000004</v>
      </c>
    </row>
    <row r="32" spans="1:5" ht="12.75" customHeight="1">
      <c r="A32" s="81" t="s">
        <v>107</v>
      </c>
      <c r="B32" s="49">
        <v>114421</v>
      </c>
      <c r="C32" s="62">
        <v>135</v>
      </c>
      <c r="D32" s="94"/>
      <c r="E32" s="62">
        <f t="shared" si="2"/>
        <v>135</v>
      </c>
    </row>
    <row r="33" spans="1:5" ht="12.75" customHeight="1">
      <c r="A33" s="81" t="s">
        <v>108</v>
      </c>
      <c r="B33" s="49">
        <v>114423</v>
      </c>
      <c r="C33" s="62">
        <v>280</v>
      </c>
      <c r="D33" s="94"/>
      <c r="E33" s="62">
        <f t="shared" si="2"/>
        <v>280</v>
      </c>
    </row>
    <row r="34" spans="1:5" s="113" customFormat="1" ht="31.5">
      <c r="A34" s="85" t="s">
        <v>109</v>
      </c>
      <c r="B34" s="69">
        <v>1145</v>
      </c>
      <c r="C34" s="86">
        <f>SUM(C35)</f>
        <v>850</v>
      </c>
      <c r="D34" s="86">
        <f t="shared" ref="D34:E34" si="7">SUM(D35)</f>
        <v>0</v>
      </c>
      <c r="E34" s="86">
        <f t="shared" si="7"/>
        <v>850</v>
      </c>
    </row>
    <row r="35" spans="1:5" ht="12" customHeight="1">
      <c r="A35" s="81" t="s">
        <v>110</v>
      </c>
      <c r="B35" s="49">
        <v>114522</v>
      </c>
      <c r="C35" s="62">
        <v>850</v>
      </c>
      <c r="D35" s="94"/>
      <c r="E35" s="62">
        <f t="shared" si="2"/>
        <v>850</v>
      </c>
    </row>
    <row r="36" spans="1:5" s="113" customFormat="1" ht="16.5" customHeight="1">
      <c r="A36" s="87" t="s">
        <v>111</v>
      </c>
      <c r="B36" s="51">
        <v>1412</v>
      </c>
      <c r="C36" s="88">
        <f>C37</f>
        <v>54</v>
      </c>
      <c r="D36" s="88">
        <f t="shared" ref="D36:E36" si="8">D37</f>
        <v>0</v>
      </c>
      <c r="E36" s="88">
        <f t="shared" si="8"/>
        <v>54</v>
      </c>
    </row>
    <row r="37" spans="1:5" ht="25.5">
      <c r="A37" s="95" t="s">
        <v>112</v>
      </c>
      <c r="B37" s="49">
        <v>141233</v>
      </c>
      <c r="C37" s="62">
        <v>54</v>
      </c>
      <c r="D37" s="94"/>
      <c r="E37" s="62">
        <f t="shared" si="2"/>
        <v>54</v>
      </c>
    </row>
    <row r="38" spans="1:5" s="113" customFormat="1" ht="18.75" customHeight="1">
      <c r="A38" s="84" t="s">
        <v>113</v>
      </c>
      <c r="B38" s="69">
        <v>1415</v>
      </c>
      <c r="C38" s="86">
        <f>C39</f>
        <v>344.8</v>
      </c>
      <c r="D38" s="86">
        <f t="shared" ref="D38:E38" si="9">D39</f>
        <v>0</v>
      </c>
      <c r="E38" s="86">
        <f t="shared" si="9"/>
        <v>344.8</v>
      </c>
    </row>
    <row r="39" spans="1:5" ht="25.5">
      <c r="A39" s="96" t="s">
        <v>114</v>
      </c>
      <c r="B39" s="49">
        <v>141533</v>
      </c>
      <c r="C39" s="76">
        <v>344.8</v>
      </c>
      <c r="D39" s="94"/>
      <c r="E39" s="62">
        <f t="shared" si="2"/>
        <v>344.8</v>
      </c>
    </row>
    <row r="40" spans="1:5" s="113" customFormat="1" ht="17.25" customHeight="1">
      <c r="A40" s="89" t="s">
        <v>115</v>
      </c>
      <c r="B40" s="69">
        <v>1422</v>
      </c>
      <c r="C40" s="80">
        <f>SUM(C41)</f>
        <v>13</v>
      </c>
      <c r="D40" s="80">
        <f t="shared" ref="D40:E40" si="10">SUM(D41)</f>
        <v>0</v>
      </c>
      <c r="E40" s="80">
        <f t="shared" si="10"/>
        <v>13</v>
      </c>
    </row>
    <row r="41" spans="1:5" ht="26.25" customHeight="1">
      <c r="A41" s="77" t="s">
        <v>116</v>
      </c>
      <c r="B41" s="49">
        <v>142215</v>
      </c>
      <c r="C41" s="76">
        <v>13</v>
      </c>
      <c r="D41" s="94"/>
      <c r="E41" s="62">
        <f t="shared" si="2"/>
        <v>13</v>
      </c>
    </row>
    <row r="42" spans="1:5" s="113" customFormat="1" ht="33.75" customHeight="1">
      <c r="A42" s="89" t="s">
        <v>117</v>
      </c>
      <c r="B42" s="69">
        <v>1423</v>
      </c>
      <c r="C42" s="86">
        <f>SUM(C43:C44)</f>
        <v>2891.1</v>
      </c>
      <c r="D42" s="86">
        <f t="shared" ref="D42:E42" si="11">SUM(D43:D44)</f>
        <v>266.7</v>
      </c>
      <c r="E42" s="86">
        <f t="shared" si="11"/>
        <v>3157.7999999999997</v>
      </c>
    </row>
    <row r="43" spans="1:5" ht="13.5" customHeight="1">
      <c r="A43" s="77" t="s">
        <v>118</v>
      </c>
      <c r="B43" s="49">
        <v>142310</v>
      </c>
      <c r="C43" s="62">
        <v>2811.1</v>
      </c>
      <c r="D43" s="93">
        <v>266.7</v>
      </c>
      <c r="E43" s="62">
        <f t="shared" si="2"/>
        <v>3077.7999999999997</v>
      </c>
    </row>
    <row r="44" spans="1:5" ht="13.5" customHeight="1">
      <c r="A44" s="77" t="s">
        <v>119</v>
      </c>
      <c r="B44" s="49">
        <v>142320</v>
      </c>
      <c r="C44" s="62">
        <v>80</v>
      </c>
      <c r="D44" s="94"/>
      <c r="E44" s="62">
        <f t="shared" si="2"/>
        <v>80</v>
      </c>
    </row>
    <row r="45" spans="1:5" s="113" customFormat="1" ht="17.25" customHeight="1">
      <c r="A45" s="73" t="s">
        <v>120</v>
      </c>
      <c r="B45" s="69">
        <v>1431</v>
      </c>
      <c r="C45" s="86">
        <f>SUM(C46)</f>
        <v>20</v>
      </c>
      <c r="D45" s="86">
        <f t="shared" ref="D45:E45" si="12">SUM(D46)</f>
        <v>0</v>
      </c>
      <c r="E45" s="86">
        <f t="shared" si="12"/>
        <v>20</v>
      </c>
    </row>
    <row r="46" spans="1:5" ht="13.5" customHeight="1">
      <c r="A46" s="77" t="s">
        <v>121</v>
      </c>
      <c r="B46" s="49">
        <v>143130</v>
      </c>
      <c r="C46" s="62">
        <v>20</v>
      </c>
      <c r="D46" s="94"/>
      <c r="E46" s="62">
        <f t="shared" si="2"/>
        <v>20</v>
      </c>
    </row>
    <row r="47" spans="1:5" s="113" customFormat="1" ht="19.5" customHeight="1">
      <c r="A47" s="84" t="s">
        <v>122</v>
      </c>
      <c r="B47" s="69">
        <v>1451</v>
      </c>
      <c r="C47" s="86">
        <f>SUM(C48)</f>
        <v>1.2</v>
      </c>
      <c r="D47" s="86">
        <f t="shared" ref="D47:E47" si="13">SUM(D48)</f>
        <v>0</v>
      </c>
      <c r="E47" s="86">
        <f t="shared" si="13"/>
        <v>1.2</v>
      </c>
    </row>
    <row r="48" spans="1:5" ht="13.5" customHeight="1">
      <c r="A48" s="78" t="s">
        <v>123</v>
      </c>
      <c r="B48" s="52">
        <v>145142</v>
      </c>
      <c r="C48" s="90">
        <v>1.2</v>
      </c>
      <c r="D48" s="94"/>
      <c r="E48" s="62">
        <f t="shared" si="2"/>
        <v>1.2</v>
      </c>
    </row>
    <row r="49" spans="1:5" s="113" customFormat="1" ht="32.25" customHeight="1">
      <c r="A49" s="84" t="s">
        <v>124</v>
      </c>
      <c r="B49" s="69">
        <v>1912</v>
      </c>
      <c r="C49" s="86">
        <f>C50+C51</f>
        <v>29101.5</v>
      </c>
      <c r="D49" s="86">
        <f t="shared" ref="D49:E49" si="14">D50+D51</f>
        <v>533.4</v>
      </c>
      <c r="E49" s="86">
        <f t="shared" si="14"/>
        <v>29634.9</v>
      </c>
    </row>
    <row r="50" spans="1:5" ht="36.75" customHeight="1">
      <c r="A50" s="97" t="s">
        <v>125</v>
      </c>
      <c r="B50" s="53">
        <v>191211</v>
      </c>
      <c r="C50" s="90">
        <v>27359.5</v>
      </c>
      <c r="D50" s="93">
        <v>533.4</v>
      </c>
      <c r="E50" s="62">
        <f t="shared" si="2"/>
        <v>27892.9</v>
      </c>
    </row>
    <row r="51" spans="1:5" ht="25.5">
      <c r="A51" s="97" t="s">
        <v>126</v>
      </c>
      <c r="B51" s="53">
        <v>191231</v>
      </c>
      <c r="C51" s="90">
        <v>1742</v>
      </c>
      <c r="D51" s="94"/>
      <c r="E51" s="62">
        <f t="shared" si="2"/>
        <v>1742</v>
      </c>
    </row>
    <row r="52" spans="1:5" s="113" customFormat="1" ht="20.25" customHeight="1">
      <c r="A52" s="91" t="s">
        <v>127</v>
      </c>
      <c r="B52" s="54">
        <v>131200</v>
      </c>
      <c r="C52" s="92">
        <f>C53</f>
        <v>1447.3</v>
      </c>
      <c r="D52" s="92">
        <f t="shared" ref="D52:E52" si="15">D53</f>
        <v>0</v>
      </c>
      <c r="E52" s="92">
        <f t="shared" si="15"/>
        <v>1447.3</v>
      </c>
    </row>
    <row r="53" spans="1:5" ht="26.25" customHeight="1">
      <c r="A53" s="97" t="s">
        <v>128</v>
      </c>
      <c r="B53" s="53">
        <v>131223</v>
      </c>
      <c r="C53" s="90">
        <v>1447.3</v>
      </c>
      <c r="D53" s="94"/>
      <c r="E53" s="62">
        <f t="shared" si="2"/>
        <v>1447.3</v>
      </c>
    </row>
    <row r="54" spans="1:5" ht="18.75" customHeight="1">
      <c r="A54" s="104"/>
      <c r="B54" s="105"/>
      <c r="C54" s="106"/>
      <c r="D54" s="107"/>
      <c r="E54" s="108"/>
    </row>
    <row r="55" spans="1:5" ht="18.75" customHeight="1">
      <c r="A55" s="104"/>
      <c r="B55" s="105"/>
      <c r="C55" s="106"/>
      <c r="D55" s="107"/>
      <c r="E55" s="108"/>
    </row>
    <row r="56" spans="1:5">
      <c r="A56" s="103" t="s">
        <v>141</v>
      </c>
      <c r="B56" s="55"/>
      <c r="C56" s="55"/>
    </row>
    <row r="57" spans="1:5">
      <c r="A57" s="103"/>
      <c r="B57" s="55"/>
      <c r="C57" s="55"/>
    </row>
    <row r="58" spans="1:5">
      <c r="A58" s="121" t="s">
        <v>144</v>
      </c>
      <c r="B58" s="121"/>
      <c r="C58" s="121"/>
      <c r="D58" s="121"/>
      <c r="E58" s="121"/>
    </row>
    <row r="59" spans="1:5">
      <c r="B59" s="55"/>
      <c r="C59" s="55"/>
    </row>
  </sheetData>
  <mergeCells count="4">
    <mergeCell ref="A6:C6"/>
    <mergeCell ref="A7:C7"/>
    <mergeCell ref="A8:C8"/>
    <mergeCell ref="A58:E58"/>
  </mergeCells>
  <pageMargins left="0.97" right="0.19" top="0.75" bottom="0.51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A75" sqref="A75:E75"/>
    </sheetView>
  </sheetViews>
  <sheetFormatPr defaultRowHeight="15"/>
  <cols>
    <col min="1" max="1" width="39.140625" style="11" customWidth="1"/>
    <col min="2" max="2" width="10.42578125" style="3" customWidth="1"/>
    <col min="3" max="3" width="11.7109375" customWidth="1"/>
    <col min="4" max="4" width="9.85546875" customWidth="1"/>
    <col min="5" max="5" width="10.28515625" customWidth="1"/>
  </cols>
  <sheetData>
    <row r="1" spans="1:5">
      <c r="D1" s="120" t="s">
        <v>43</v>
      </c>
      <c r="E1" s="120"/>
    </row>
    <row r="2" spans="1:5">
      <c r="D2" s="7"/>
      <c r="E2" s="31" t="s">
        <v>13</v>
      </c>
    </row>
    <row r="3" spans="1:5">
      <c r="D3" s="7"/>
      <c r="E3" s="57" t="s">
        <v>140</v>
      </c>
    </row>
    <row r="4" spans="1:5">
      <c r="D4" s="7"/>
      <c r="E4" s="57"/>
    </row>
    <row r="5" spans="1:5" ht="29.25" customHeight="1">
      <c r="A5" s="127" t="s">
        <v>142</v>
      </c>
      <c r="B5" s="127"/>
      <c r="C5" s="127"/>
      <c r="D5" s="127"/>
      <c r="E5" s="127"/>
    </row>
    <row r="6" spans="1:5" ht="15.75">
      <c r="A6" s="126"/>
      <c r="B6" s="126"/>
      <c r="C6" s="126"/>
    </row>
    <row r="7" spans="1:5" ht="25.5" customHeight="1">
      <c r="A7" s="60" t="s">
        <v>12</v>
      </c>
      <c r="B7" s="60" t="s">
        <v>139</v>
      </c>
      <c r="C7" s="60" t="s">
        <v>130</v>
      </c>
      <c r="D7" s="61" t="s">
        <v>133</v>
      </c>
      <c r="E7" s="61" t="s">
        <v>134</v>
      </c>
    </row>
    <row r="8" spans="1:5" s="28" customFormat="1" ht="22.5" customHeight="1">
      <c r="A8" s="114" t="s">
        <v>31</v>
      </c>
      <c r="B8" s="110"/>
      <c r="C8" s="88">
        <f>SUM(C15+C26+C42+C50+C61+C69+C33)</f>
        <v>62266.7</v>
      </c>
      <c r="D8" s="88">
        <f t="shared" ref="D8:E8" si="0">SUM(D15+D26+D42+D50+D61+D69+D33)</f>
        <v>800.1</v>
      </c>
      <c r="E8" s="88">
        <f t="shared" si="0"/>
        <v>63066.799999999996</v>
      </c>
    </row>
    <row r="9" spans="1:5" ht="15.75">
      <c r="A9" s="15" t="s">
        <v>32</v>
      </c>
      <c r="B9" s="16"/>
      <c r="C9" s="44">
        <v>21990.1</v>
      </c>
      <c r="D9" s="101"/>
      <c r="E9" s="44">
        <f>SUM(C9:D9)</f>
        <v>21990.1</v>
      </c>
    </row>
    <row r="10" spans="1:5" ht="15.75">
      <c r="A10" s="13" t="s">
        <v>33</v>
      </c>
      <c r="B10" s="14"/>
      <c r="C10" s="22" t="s">
        <v>57</v>
      </c>
      <c r="D10" s="58"/>
      <c r="E10" s="58"/>
    </row>
    <row r="11" spans="1:5" s="28" customFormat="1" ht="20.25" customHeight="1">
      <c r="A11" s="109" t="s">
        <v>14</v>
      </c>
      <c r="B11" s="110" t="s">
        <v>34</v>
      </c>
      <c r="C11" s="115" t="s">
        <v>57</v>
      </c>
      <c r="D11" s="100"/>
      <c r="E11" s="100"/>
    </row>
    <row r="12" spans="1:5" ht="15.75">
      <c r="A12" s="13" t="s">
        <v>35</v>
      </c>
      <c r="B12" s="14"/>
      <c r="C12" s="25">
        <f>SUM(C13:C14)</f>
        <v>6138</v>
      </c>
      <c r="D12" s="25">
        <f t="shared" ref="D12:E12" si="1">SUM(D13:D14)</f>
        <v>0</v>
      </c>
      <c r="E12" s="25">
        <f t="shared" si="1"/>
        <v>5941.2</v>
      </c>
    </row>
    <row r="13" spans="1:5">
      <c r="A13" s="45" t="s">
        <v>37</v>
      </c>
      <c r="B13" s="46">
        <v>1</v>
      </c>
      <c r="C13" s="44">
        <f>SUM(C15-C14)</f>
        <v>5941.2</v>
      </c>
      <c r="D13" s="58"/>
      <c r="E13" s="44">
        <f>SUM(C13:D13)</f>
        <v>5941.2</v>
      </c>
    </row>
    <row r="14" spans="1:5" ht="30">
      <c r="A14" s="45" t="s">
        <v>36</v>
      </c>
      <c r="B14" s="46">
        <v>2</v>
      </c>
      <c r="C14" s="44">
        <v>196.8</v>
      </c>
      <c r="D14" s="58"/>
      <c r="E14" s="58"/>
    </row>
    <row r="15" spans="1:5" ht="15.75">
      <c r="A15" s="13" t="s">
        <v>11</v>
      </c>
      <c r="B15" s="14"/>
      <c r="C15" s="25">
        <f>SUM(C16+C18+C20)</f>
        <v>6138</v>
      </c>
      <c r="D15" s="25">
        <f t="shared" ref="D15:E15" si="2">SUM(D16+D18+D20)</f>
        <v>0</v>
      </c>
      <c r="E15" s="25">
        <f t="shared" si="2"/>
        <v>6138</v>
      </c>
    </row>
    <row r="16" spans="1:5" s="28" customFormat="1" ht="20.25" customHeight="1">
      <c r="A16" s="114" t="s">
        <v>62</v>
      </c>
      <c r="B16" s="110" t="s">
        <v>49</v>
      </c>
      <c r="C16" s="88">
        <f>SUM(C17)</f>
        <v>5069.5</v>
      </c>
      <c r="D16" s="88">
        <f t="shared" ref="D16:E16" si="3">SUM(D17)</f>
        <v>0</v>
      </c>
      <c r="E16" s="88">
        <f t="shared" si="3"/>
        <v>5069.5</v>
      </c>
    </row>
    <row r="17" spans="1:5">
      <c r="A17" s="45" t="s">
        <v>61</v>
      </c>
      <c r="B17" s="46" t="s">
        <v>38</v>
      </c>
      <c r="C17" s="44">
        <v>5069.5</v>
      </c>
      <c r="D17" s="58"/>
      <c r="E17" s="44">
        <f>SUM(C17:D17)</f>
        <v>5069.5</v>
      </c>
    </row>
    <row r="18" spans="1:5" ht="15.75">
      <c r="A18" s="17" t="s">
        <v>63</v>
      </c>
      <c r="B18" s="14" t="s">
        <v>41</v>
      </c>
      <c r="C18" s="25">
        <f>SUM(C19)</f>
        <v>480</v>
      </c>
      <c r="D18" s="25">
        <f t="shared" ref="D18:E18" si="4">SUM(D19)</f>
        <v>0</v>
      </c>
      <c r="E18" s="25">
        <f t="shared" si="4"/>
        <v>480</v>
      </c>
    </row>
    <row r="19" spans="1:5" ht="30">
      <c r="A19" s="45" t="s">
        <v>17</v>
      </c>
      <c r="B19" s="46" t="s">
        <v>39</v>
      </c>
      <c r="C19" s="44">
        <v>480</v>
      </c>
      <c r="D19" s="58"/>
      <c r="E19" s="44">
        <f>SUM(C19:D19)</f>
        <v>480</v>
      </c>
    </row>
    <row r="20" spans="1:5" ht="31.5">
      <c r="A20" s="17" t="s">
        <v>65</v>
      </c>
      <c r="B20" s="14" t="s">
        <v>64</v>
      </c>
      <c r="C20" s="25">
        <f>SUM(C21)</f>
        <v>588.5</v>
      </c>
      <c r="D20" s="25">
        <f t="shared" ref="D20:E20" si="5">SUM(D21)</f>
        <v>0</v>
      </c>
      <c r="E20" s="25">
        <f t="shared" si="5"/>
        <v>588.5</v>
      </c>
    </row>
    <row r="21" spans="1:5" ht="30">
      <c r="A21" s="47" t="s">
        <v>54</v>
      </c>
      <c r="B21" s="46" t="s">
        <v>53</v>
      </c>
      <c r="C21" s="44">
        <v>588.5</v>
      </c>
      <c r="D21" s="58"/>
      <c r="E21" s="44">
        <f>SUM(C21:D21)</f>
        <v>588.5</v>
      </c>
    </row>
    <row r="22" spans="1:5" ht="23.25" customHeight="1">
      <c r="A22" s="41" t="s">
        <v>50</v>
      </c>
      <c r="B22" s="42" t="s">
        <v>49</v>
      </c>
      <c r="C22" s="43"/>
      <c r="D22" s="58"/>
      <c r="E22" s="58"/>
    </row>
    <row r="23" spans="1:5" ht="15.75">
      <c r="A23" s="13" t="s">
        <v>35</v>
      </c>
      <c r="B23" s="14"/>
      <c r="C23" s="25">
        <f>SUM(C24:C25)</f>
        <v>300</v>
      </c>
      <c r="D23" s="25">
        <f t="shared" ref="D23:E23" si="6">SUM(D24:D25)</f>
        <v>0</v>
      </c>
      <c r="E23" s="25">
        <f t="shared" si="6"/>
        <v>300</v>
      </c>
    </row>
    <row r="24" spans="1:5">
      <c r="A24" s="45" t="s">
        <v>37</v>
      </c>
      <c r="B24" s="46">
        <v>1</v>
      </c>
      <c r="C24" s="44">
        <f>SUM(C26)</f>
        <v>300</v>
      </c>
      <c r="D24" s="58"/>
      <c r="E24" s="44">
        <f>SUM(C24:D24)</f>
        <v>300</v>
      </c>
    </row>
    <row r="25" spans="1:5" ht="30">
      <c r="A25" s="45" t="s">
        <v>36</v>
      </c>
      <c r="B25" s="46">
        <v>2</v>
      </c>
      <c r="C25" s="44"/>
      <c r="D25" s="58"/>
      <c r="E25" s="58"/>
    </row>
    <row r="26" spans="1:5" ht="15.75">
      <c r="A26" s="13" t="s">
        <v>11</v>
      </c>
      <c r="B26" s="14"/>
      <c r="C26" s="25">
        <f>SUM(C27)</f>
        <v>300</v>
      </c>
      <c r="D26" s="25">
        <f t="shared" ref="D26:E27" si="7">SUM(D27)</f>
        <v>0</v>
      </c>
      <c r="E26" s="25">
        <f t="shared" si="7"/>
        <v>300</v>
      </c>
    </row>
    <row r="27" spans="1:5" ht="31.5">
      <c r="A27" s="13" t="s">
        <v>52</v>
      </c>
      <c r="B27" s="14" t="s">
        <v>66</v>
      </c>
      <c r="C27" s="25">
        <f>SUM(C28)</f>
        <v>300</v>
      </c>
      <c r="D27" s="25">
        <f t="shared" si="7"/>
        <v>0</v>
      </c>
      <c r="E27" s="25">
        <f t="shared" si="7"/>
        <v>300</v>
      </c>
    </row>
    <row r="28" spans="1:5" ht="31.5">
      <c r="A28" s="18" t="s">
        <v>52</v>
      </c>
      <c r="B28" s="16" t="s">
        <v>51</v>
      </c>
      <c r="C28" s="21">
        <v>300</v>
      </c>
      <c r="D28" s="58"/>
      <c r="E28" s="44">
        <f>SUM(C28:D28)</f>
        <v>300</v>
      </c>
    </row>
    <row r="29" spans="1:5" ht="19.5">
      <c r="A29" s="38" t="s">
        <v>18</v>
      </c>
      <c r="B29" s="39" t="s">
        <v>79</v>
      </c>
      <c r="C29" s="40"/>
      <c r="D29" s="58"/>
      <c r="E29" s="58"/>
    </row>
    <row r="30" spans="1:5" ht="15.75">
      <c r="A30" s="13" t="s">
        <v>35</v>
      </c>
      <c r="B30" s="14"/>
      <c r="C30" s="25">
        <f>SUM(C31)</f>
        <v>498.2</v>
      </c>
      <c r="D30" s="25">
        <f t="shared" ref="D30:E30" si="8">SUM(D31)</f>
        <v>0</v>
      </c>
      <c r="E30" s="25">
        <f t="shared" si="8"/>
        <v>498.2</v>
      </c>
    </row>
    <row r="31" spans="1:5">
      <c r="A31" s="45" t="s">
        <v>37</v>
      </c>
      <c r="B31" s="46">
        <v>1</v>
      </c>
      <c r="C31" s="44">
        <f>SUM(C33)</f>
        <v>498.2</v>
      </c>
      <c r="D31" s="58"/>
      <c r="E31" s="44">
        <f>SUM(C31:D31)</f>
        <v>498.2</v>
      </c>
    </row>
    <row r="32" spans="1:5" ht="30">
      <c r="A32" s="45" t="s">
        <v>42</v>
      </c>
      <c r="B32" s="46">
        <v>2</v>
      </c>
      <c r="C32" s="44"/>
      <c r="D32" s="58"/>
      <c r="E32" s="58"/>
    </row>
    <row r="33" spans="1:5" ht="15.75">
      <c r="A33" s="13" t="s">
        <v>16</v>
      </c>
      <c r="B33" s="14"/>
      <c r="C33" s="25">
        <f>SUM(C34+C36)</f>
        <v>498.2</v>
      </c>
      <c r="D33" s="25">
        <f t="shared" ref="D33:E33" si="9">SUM(D34+D36)</f>
        <v>0</v>
      </c>
      <c r="E33" s="25">
        <f t="shared" si="9"/>
        <v>498.2</v>
      </c>
    </row>
    <row r="34" spans="1:5" ht="31.5">
      <c r="A34" s="13" t="s">
        <v>78</v>
      </c>
      <c r="B34" s="14" t="s">
        <v>77</v>
      </c>
      <c r="C34" s="25">
        <f>SUM(C35)</f>
        <v>-501.8</v>
      </c>
      <c r="D34" s="25">
        <f t="shared" ref="D34:E34" si="10">SUM(D35)</f>
        <v>0</v>
      </c>
      <c r="E34" s="25">
        <f t="shared" si="10"/>
        <v>-501.8</v>
      </c>
    </row>
    <row r="35" spans="1:5">
      <c r="A35" s="45" t="s">
        <v>19</v>
      </c>
      <c r="B35" s="46">
        <v>5009</v>
      </c>
      <c r="C35" s="44">
        <v>-501.8</v>
      </c>
      <c r="D35" s="58"/>
      <c r="E35" s="44">
        <f>SUM(C35:D35)</f>
        <v>-501.8</v>
      </c>
    </row>
    <row r="36" spans="1:5" ht="15.75">
      <c r="A36" s="17" t="s">
        <v>76</v>
      </c>
      <c r="B36" s="14" t="s">
        <v>75</v>
      </c>
      <c r="C36" s="25">
        <f>SUM(C37)</f>
        <v>1000</v>
      </c>
      <c r="D36" s="25">
        <f t="shared" ref="D36:E36" si="11">SUM(D37)</f>
        <v>0</v>
      </c>
      <c r="E36" s="25">
        <f t="shared" si="11"/>
        <v>1000</v>
      </c>
    </row>
    <row r="37" spans="1:5">
      <c r="A37" s="45" t="s">
        <v>20</v>
      </c>
      <c r="B37" s="46">
        <v>6402</v>
      </c>
      <c r="C37" s="44">
        <v>1000</v>
      </c>
      <c r="D37" s="58"/>
      <c r="E37" s="44">
        <f>SUM(C37:D37)</f>
        <v>1000</v>
      </c>
    </row>
    <row r="38" spans="1:5" s="28" customFormat="1" ht="31.5" customHeight="1">
      <c r="A38" s="109" t="s">
        <v>21</v>
      </c>
      <c r="B38" s="110" t="s">
        <v>40</v>
      </c>
      <c r="C38" s="4"/>
      <c r="D38" s="111"/>
      <c r="E38" s="111"/>
    </row>
    <row r="39" spans="1:5" ht="15.75">
      <c r="A39" s="13" t="s">
        <v>15</v>
      </c>
      <c r="B39" s="14"/>
      <c r="C39" s="25">
        <f>SUM(C40:C41)</f>
        <v>17728.8</v>
      </c>
      <c r="D39" s="25">
        <f t="shared" ref="D39:E39" si="12">SUM(D40:D41)</f>
        <v>0</v>
      </c>
      <c r="E39" s="25">
        <f t="shared" si="12"/>
        <v>17728.8</v>
      </c>
    </row>
    <row r="40" spans="1:5">
      <c r="A40" s="45" t="s">
        <v>37</v>
      </c>
      <c r="B40" s="46">
        <v>1</v>
      </c>
      <c r="C40" s="44">
        <v>9348.5</v>
      </c>
      <c r="D40" s="58"/>
      <c r="E40" s="44">
        <f t="shared" ref="E40:E41" si="13">SUM(C40:D40)</f>
        <v>9348.5</v>
      </c>
    </row>
    <row r="41" spans="1:5" ht="30">
      <c r="A41" s="45" t="s">
        <v>36</v>
      </c>
      <c r="B41" s="46">
        <v>2</v>
      </c>
      <c r="C41" s="44">
        <v>8380.2999999999993</v>
      </c>
      <c r="D41" s="58"/>
      <c r="E41" s="44">
        <f t="shared" si="13"/>
        <v>8380.2999999999993</v>
      </c>
    </row>
    <row r="42" spans="1:5" ht="15.75">
      <c r="A42" s="13" t="s">
        <v>16</v>
      </c>
      <c r="B42" s="14"/>
      <c r="C42" s="25">
        <f>SUM(C43)</f>
        <v>17728.8</v>
      </c>
      <c r="D42" s="25">
        <f t="shared" ref="D42:E42" si="14">SUM(D43)</f>
        <v>0</v>
      </c>
      <c r="E42" s="25">
        <f t="shared" si="14"/>
        <v>17728.8</v>
      </c>
    </row>
    <row r="43" spans="1:5" ht="31.5">
      <c r="A43" s="13" t="s">
        <v>22</v>
      </c>
      <c r="B43" s="14" t="s">
        <v>74</v>
      </c>
      <c r="C43" s="25">
        <f>SUM(C44:C45)</f>
        <v>17728.8</v>
      </c>
      <c r="D43" s="25">
        <f t="shared" ref="D43:E43" si="15">SUM(D44:D45)</f>
        <v>0</v>
      </c>
      <c r="E43" s="25">
        <f t="shared" si="15"/>
        <v>17728.8</v>
      </c>
    </row>
    <row r="44" spans="1:5" ht="30">
      <c r="A44" s="45" t="s">
        <v>22</v>
      </c>
      <c r="B44" s="46">
        <v>7502</v>
      </c>
      <c r="C44" s="44">
        <v>16228.8</v>
      </c>
      <c r="D44" s="58"/>
      <c r="E44" s="44">
        <f t="shared" ref="E44:E45" si="16">SUM(C44:D44)</f>
        <v>16228.8</v>
      </c>
    </row>
    <row r="45" spans="1:5">
      <c r="A45" s="45" t="s">
        <v>23</v>
      </c>
      <c r="B45" s="46">
        <v>7505</v>
      </c>
      <c r="C45" s="44">
        <v>1500</v>
      </c>
      <c r="D45" s="58"/>
      <c r="E45" s="44">
        <f t="shared" si="16"/>
        <v>1500</v>
      </c>
    </row>
    <row r="46" spans="1:5" s="113" customFormat="1" ht="15.75">
      <c r="A46" s="17" t="s">
        <v>24</v>
      </c>
      <c r="B46" s="14" t="s">
        <v>41</v>
      </c>
      <c r="C46" s="23"/>
      <c r="D46" s="112"/>
      <c r="E46" s="112"/>
    </row>
    <row r="47" spans="1:5" ht="15.75">
      <c r="A47" s="13" t="s">
        <v>15</v>
      </c>
      <c r="B47" s="14"/>
      <c r="C47" s="25">
        <f>SUM(C48+C49)</f>
        <v>1402.3</v>
      </c>
      <c r="D47" s="25">
        <f t="shared" ref="D47:E47" si="17">SUM(D48+D49)</f>
        <v>0</v>
      </c>
      <c r="E47" s="25">
        <f t="shared" si="17"/>
        <v>1402.3</v>
      </c>
    </row>
    <row r="48" spans="1:5" ht="15.75">
      <c r="A48" s="18" t="s">
        <v>37</v>
      </c>
      <c r="B48" s="16">
        <v>1</v>
      </c>
      <c r="C48" s="21">
        <f>SUM(C50)</f>
        <v>1402.3</v>
      </c>
      <c r="D48" s="58"/>
      <c r="E48" s="44">
        <f>SUM(C48:D48)</f>
        <v>1402.3</v>
      </c>
    </row>
    <row r="49" spans="1:5" ht="31.5">
      <c r="A49" s="18" t="s">
        <v>36</v>
      </c>
      <c r="B49" s="16">
        <v>2</v>
      </c>
      <c r="C49" s="21"/>
      <c r="D49" s="58"/>
      <c r="E49" s="58"/>
    </row>
    <row r="50" spans="1:5" ht="15.75">
      <c r="A50" s="13" t="s">
        <v>16</v>
      </c>
      <c r="B50" s="14"/>
      <c r="C50" s="25">
        <f>SUM(C51+C54)</f>
        <v>1402.3</v>
      </c>
      <c r="D50" s="25">
        <f t="shared" ref="D50:E50" si="18">SUM(D51+D54)</f>
        <v>0</v>
      </c>
      <c r="E50" s="25">
        <f t="shared" si="18"/>
        <v>1402.3</v>
      </c>
    </row>
    <row r="51" spans="1:5" ht="15.75">
      <c r="A51" s="13" t="s">
        <v>72</v>
      </c>
      <c r="B51" s="14" t="s">
        <v>73</v>
      </c>
      <c r="C51" s="25">
        <f>SUM(C52:C53)</f>
        <v>1183.3</v>
      </c>
      <c r="D51" s="25">
        <f t="shared" ref="D51:E51" si="19">SUM(D52:D53)</f>
        <v>0</v>
      </c>
      <c r="E51" s="25">
        <f t="shared" si="19"/>
        <v>1183.3</v>
      </c>
    </row>
    <row r="52" spans="1:5" ht="15.75">
      <c r="A52" s="18" t="s">
        <v>25</v>
      </c>
      <c r="B52" s="16">
        <v>8502</v>
      </c>
      <c r="C52" s="21">
        <v>810</v>
      </c>
      <c r="D52" s="58"/>
      <c r="E52" s="44">
        <f>SUM(C52:D52)</f>
        <v>810</v>
      </c>
    </row>
    <row r="53" spans="1:5" ht="31.5">
      <c r="A53" s="18" t="s">
        <v>47</v>
      </c>
      <c r="B53" s="16" t="s">
        <v>48</v>
      </c>
      <c r="C53" s="21">
        <v>373.3</v>
      </c>
      <c r="D53" s="58"/>
      <c r="E53" s="44">
        <f>SUM(C53:D53)</f>
        <v>373.3</v>
      </c>
    </row>
    <row r="54" spans="1:5" ht="15.75">
      <c r="A54" s="17" t="s">
        <v>71</v>
      </c>
      <c r="B54" s="14" t="s">
        <v>70</v>
      </c>
      <c r="C54" s="25">
        <f>SUM(C55:C56)</f>
        <v>219</v>
      </c>
      <c r="D54" s="25">
        <f t="shared" ref="D54:E54" si="20">SUM(D55:D56)</f>
        <v>0</v>
      </c>
      <c r="E54" s="25">
        <f t="shared" si="20"/>
        <v>219</v>
      </c>
    </row>
    <row r="55" spans="1:5" ht="15.75">
      <c r="A55" s="18" t="s">
        <v>26</v>
      </c>
      <c r="B55" s="16">
        <v>8602</v>
      </c>
      <c r="C55" s="21">
        <v>107</v>
      </c>
      <c r="D55" s="58"/>
      <c r="E55" s="44">
        <f t="shared" ref="E55:E56" si="21">SUM(C55:D55)</f>
        <v>107</v>
      </c>
    </row>
    <row r="56" spans="1:5" ht="15.75">
      <c r="A56" s="18" t="s">
        <v>27</v>
      </c>
      <c r="B56" s="16">
        <v>8603</v>
      </c>
      <c r="C56" s="21">
        <v>112</v>
      </c>
      <c r="D56" s="58"/>
      <c r="E56" s="44">
        <f t="shared" si="21"/>
        <v>112</v>
      </c>
    </row>
    <row r="57" spans="1:5" s="113" customFormat="1" ht="15.75">
      <c r="A57" s="17" t="s">
        <v>28</v>
      </c>
      <c r="B57" s="14" t="s">
        <v>80</v>
      </c>
      <c r="C57" s="23"/>
      <c r="D57" s="112"/>
      <c r="E57" s="112"/>
    </row>
    <row r="58" spans="1:5" ht="15.75">
      <c r="A58" s="13" t="s">
        <v>15</v>
      </c>
      <c r="B58" s="14"/>
      <c r="C58" s="25">
        <f>SUM(C59:C60)</f>
        <v>35640.800000000003</v>
      </c>
      <c r="D58" s="25">
        <f t="shared" ref="D58:E58" si="22">SUM(D59:D60)</f>
        <v>800.09999999999991</v>
      </c>
      <c r="E58" s="25">
        <f t="shared" si="22"/>
        <v>36440.9</v>
      </c>
    </row>
    <row r="59" spans="1:5" ht="15.75">
      <c r="A59" s="18" t="s">
        <v>37</v>
      </c>
      <c r="B59" s="16">
        <v>1</v>
      </c>
      <c r="C59" s="21">
        <v>27359.5</v>
      </c>
      <c r="D59" s="102">
        <v>533.4</v>
      </c>
      <c r="E59" s="44">
        <f>SUM(C59:D59)</f>
        <v>27892.9</v>
      </c>
    </row>
    <row r="60" spans="1:5" ht="31.5">
      <c r="A60" s="18" t="s">
        <v>36</v>
      </c>
      <c r="B60" s="16">
        <v>2</v>
      </c>
      <c r="C60" s="21">
        <v>8281.2999999999993</v>
      </c>
      <c r="D60" s="102">
        <v>266.7</v>
      </c>
      <c r="E60" s="44">
        <f>SUM(C60:D60)</f>
        <v>8548</v>
      </c>
    </row>
    <row r="61" spans="1:5" ht="15.75">
      <c r="A61" s="13" t="s">
        <v>16</v>
      </c>
      <c r="B61" s="14"/>
      <c r="C61" s="25">
        <f>SUM(C62)</f>
        <v>35640.800000000003</v>
      </c>
      <c r="D61" s="25">
        <f t="shared" ref="D61:E61" si="23">SUM(D62)</f>
        <v>800.1</v>
      </c>
      <c r="E61" s="25">
        <f t="shared" si="23"/>
        <v>36440.9</v>
      </c>
    </row>
    <row r="62" spans="1:5" ht="15.75">
      <c r="A62" s="13" t="s">
        <v>68</v>
      </c>
      <c r="B62" s="14" t="s">
        <v>69</v>
      </c>
      <c r="C62" s="25">
        <f>SUM(C63:C64)</f>
        <v>35640.800000000003</v>
      </c>
      <c r="D62" s="25">
        <f t="shared" ref="D62:E62" si="24">SUM(D63:D64)</f>
        <v>800.1</v>
      </c>
      <c r="E62" s="25">
        <f t="shared" si="24"/>
        <v>36440.9</v>
      </c>
    </row>
    <row r="63" spans="1:5" ht="15.75">
      <c r="A63" s="19" t="s">
        <v>29</v>
      </c>
      <c r="B63" s="16">
        <v>8802</v>
      </c>
      <c r="C63" s="21">
        <v>30543.9</v>
      </c>
      <c r="D63" s="102">
        <v>800.1</v>
      </c>
      <c r="E63" s="44">
        <f t="shared" ref="E63:E64" si="25">SUM(C63:D63)</f>
        <v>31344</v>
      </c>
    </row>
    <row r="64" spans="1:5" ht="31.5">
      <c r="A64" s="19" t="s">
        <v>45</v>
      </c>
      <c r="B64" s="16" t="s">
        <v>46</v>
      </c>
      <c r="C64" s="21">
        <v>5096.8999999999996</v>
      </c>
      <c r="D64" s="58"/>
      <c r="E64" s="44">
        <f t="shared" si="25"/>
        <v>5096.8999999999996</v>
      </c>
    </row>
    <row r="65" spans="1:5" s="113" customFormat="1" ht="15.75">
      <c r="A65" s="17" t="s">
        <v>30</v>
      </c>
      <c r="B65" s="14">
        <v>10</v>
      </c>
      <c r="C65" s="23"/>
      <c r="D65" s="112"/>
      <c r="E65" s="112"/>
    </row>
    <row r="66" spans="1:5" ht="15.75">
      <c r="A66" s="13" t="s">
        <v>15</v>
      </c>
      <c r="B66" s="14"/>
      <c r="C66" s="25">
        <f>SUM(C67)</f>
        <v>558.6</v>
      </c>
      <c r="D66" s="25">
        <f t="shared" ref="D66:E66" si="26">SUM(D67)</f>
        <v>0</v>
      </c>
      <c r="E66" s="25">
        <f t="shared" si="26"/>
        <v>558.6</v>
      </c>
    </row>
    <row r="67" spans="1:5" ht="15.75">
      <c r="A67" s="18" t="s">
        <v>37</v>
      </c>
      <c r="B67" s="16">
        <v>1</v>
      </c>
      <c r="C67" s="21">
        <f>SUM(C69)</f>
        <v>558.6</v>
      </c>
      <c r="D67" s="58"/>
      <c r="E67" s="44">
        <f>SUM(C67:D67)</f>
        <v>558.6</v>
      </c>
    </row>
    <row r="68" spans="1:5" ht="31.5">
      <c r="A68" s="18" t="s">
        <v>36</v>
      </c>
      <c r="B68" s="16">
        <v>2</v>
      </c>
      <c r="C68" s="21"/>
      <c r="D68" s="58"/>
      <c r="E68" s="58"/>
    </row>
    <row r="69" spans="1:5" ht="15.75">
      <c r="A69" s="13" t="s">
        <v>16</v>
      </c>
      <c r="B69" s="14"/>
      <c r="C69" s="25">
        <f>SUM(C70)</f>
        <v>558.6</v>
      </c>
      <c r="D69" s="25">
        <f t="shared" ref="D69:E69" si="27">SUM(D70)</f>
        <v>0</v>
      </c>
      <c r="E69" s="25">
        <f t="shared" si="27"/>
        <v>558.6</v>
      </c>
    </row>
    <row r="70" spans="1:5" ht="15.75">
      <c r="A70" s="13" t="s">
        <v>30</v>
      </c>
      <c r="B70" s="14" t="s">
        <v>67</v>
      </c>
      <c r="C70" s="25">
        <f>SUM(C72+C71)</f>
        <v>558.6</v>
      </c>
      <c r="D70" s="25">
        <f t="shared" ref="D70:E70" si="28">SUM(D72+D71)</f>
        <v>0</v>
      </c>
      <c r="E70" s="25">
        <f t="shared" si="28"/>
        <v>558.6</v>
      </c>
    </row>
    <row r="71" spans="1:5" ht="15.75">
      <c r="A71" s="15" t="s">
        <v>129</v>
      </c>
      <c r="B71" s="48">
        <v>9012</v>
      </c>
      <c r="C71" s="21">
        <v>520</v>
      </c>
      <c r="D71" s="58"/>
      <c r="E71" s="44">
        <f t="shared" ref="E71:E72" si="29">SUM(C71:D71)</f>
        <v>520</v>
      </c>
    </row>
    <row r="72" spans="1:5" ht="31.5">
      <c r="A72" s="20" t="s">
        <v>44</v>
      </c>
      <c r="B72" s="32">
        <v>9019</v>
      </c>
      <c r="C72" s="24">
        <v>38.6</v>
      </c>
      <c r="D72" s="58"/>
      <c r="E72" s="44">
        <f t="shared" si="29"/>
        <v>38.6</v>
      </c>
    </row>
    <row r="73" spans="1:5" ht="15.75">
      <c r="A73" s="12"/>
      <c r="B73" s="10"/>
      <c r="C73" s="8"/>
    </row>
    <row r="74" spans="1:5" ht="15.75">
      <c r="A74" s="103" t="s">
        <v>141</v>
      </c>
      <c r="B74" s="12" t="s">
        <v>58</v>
      </c>
      <c r="C74" s="8"/>
    </row>
    <row r="75" spans="1:5">
      <c r="A75" s="121" t="s">
        <v>144</v>
      </c>
      <c r="B75" s="121"/>
      <c r="C75" s="121"/>
      <c r="D75" s="121"/>
      <c r="E75" s="121"/>
    </row>
    <row r="76" spans="1:5" ht="15.75">
      <c r="A76" s="12"/>
      <c r="B76" s="10"/>
      <c r="C76" s="8"/>
    </row>
    <row r="77" spans="1:5" ht="15.75">
      <c r="A77" s="12"/>
      <c r="B77" s="10"/>
      <c r="C77" s="8"/>
    </row>
    <row r="78" spans="1:5" ht="15.75">
      <c r="A78" s="12"/>
      <c r="B78" s="10"/>
      <c r="C78" s="8"/>
    </row>
    <row r="79" spans="1:5" ht="15.75">
      <c r="A79" s="12"/>
      <c r="B79" s="10"/>
      <c r="C79" s="8"/>
    </row>
    <row r="80" spans="1:5" ht="15.75">
      <c r="A80" s="12"/>
      <c r="B80" s="10"/>
      <c r="C80" s="8"/>
    </row>
    <row r="81" spans="1:3" ht="15.75">
      <c r="A81" s="12"/>
      <c r="B81" s="10"/>
      <c r="C81" s="8"/>
    </row>
    <row r="82" spans="1:3" ht="15.75">
      <c r="A82" s="12"/>
      <c r="B82" s="10"/>
      <c r="C82" s="8"/>
    </row>
    <row r="83" spans="1:3" ht="15.75">
      <c r="A83" s="12"/>
      <c r="B83" s="10"/>
      <c r="C83" s="8"/>
    </row>
    <row r="84" spans="1:3" ht="15.75">
      <c r="A84" s="12"/>
      <c r="B84" s="10"/>
      <c r="C84" s="8"/>
    </row>
    <row r="85" spans="1:3" ht="15.75">
      <c r="A85" s="12"/>
      <c r="B85" s="10"/>
      <c r="C85" s="8"/>
    </row>
    <row r="86" spans="1:3" ht="15.75">
      <c r="A86" s="12"/>
      <c r="B86" s="10"/>
      <c r="C86" s="8"/>
    </row>
    <row r="87" spans="1:3" ht="15.75">
      <c r="A87" s="12"/>
      <c r="B87" s="10"/>
      <c r="C87" s="8"/>
    </row>
    <row r="88" spans="1:3" ht="15.75">
      <c r="A88" s="12"/>
      <c r="B88" s="10"/>
      <c r="C88" s="8"/>
    </row>
    <row r="89" spans="1:3" ht="15.75">
      <c r="A89" s="12"/>
      <c r="B89" s="10"/>
      <c r="C89" s="8"/>
    </row>
    <row r="90" spans="1:3" ht="15.75">
      <c r="A90" s="12"/>
      <c r="B90" s="10"/>
      <c r="C90" s="8"/>
    </row>
    <row r="91" spans="1:3" ht="15.75">
      <c r="A91" s="12"/>
      <c r="B91" s="10"/>
      <c r="C91" s="8"/>
    </row>
    <row r="92" spans="1:3" ht="15.75">
      <c r="A92" s="12"/>
      <c r="B92" s="10"/>
      <c r="C92" s="8"/>
    </row>
    <row r="93" spans="1:3" ht="15.75">
      <c r="A93" s="12"/>
      <c r="B93" s="10"/>
      <c r="C93" s="8"/>
    </row>
    <row r="94" spans="1:3" ht="15.75">
      <c r="A94" s="12"/>
      <c r="B94" s="10"/>
      <c r="C94" s="8"/>
    </row>
    <row r="95" spans="1:3" ht="15.75">
      <c r="A95" s="12"/>
      <c r="B95" s="9"/>
      <c r="C95" s="8"/>
    </row>
  </sheetData>
  <mergeCells count="4">
    <mergeCell ref="A75:E75"/>
    <mergeCell ref="D1:E1"/>
    <mergeCell ref="A6:C6"/>
    <mergeCell ref="A5:E5"/>
  </mergeCells>
  <pageMargins left="1.35" right="0.2" top="0.77" bottom="0.59" header="0.3" footer="0.5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1</vt:lpstr>
      <vt:lpstr>anexa 2</vt:lpstr>
      <vt:lpstr>anexa 3 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2017-01-04T12:57:06Z</cp:lastPrinted>
  <dcterms:created xsi:type="dcterms:W3CDTF">2015-11-12T11:11:12Z</dcterms:created>
  <dcterms:modified xsi:type="dcterms:W3CDTF">2017-01-04T13:59:23Z</dcterms:modified>
</cp:coreProperties>
</file>